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61" documentId="13_ncr:1_{F6CB121F-512D-4AA6-A0C1-0FB36C537598}" xr6:coauthVersionLast="47" xr6:coauthVersionMax="47" xr10:uidLastSave="{A61E35EB-F466-44E6-9F60-2EA12B244EB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<sst xmlns="http://schemas.openxmlformats.org/spreadsheetml/2006/main" count="178603" uniqueCount="39084">
  <si>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</si>
  <si>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</si>
  <si>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</si>
  <si>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</si>
  <si>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</si>
  <si>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</si>
  <si>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</si>
  <si>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</si>
  <si>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</si>
  <si>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</si>
  <si>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</si>
  <si>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</si>
  <si>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</si>
  <si>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</si>
  <si>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</si>
  <si>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</si>
  <si>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</si>
  <si>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</si>
  <si>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</si>
  <si>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</si>
  <si>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</si>
  <si>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</si>
  <si>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</si>
  <si>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</si>
  <si>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</si>
  <si>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</si>
  <si>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</si>
  <si>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</si>
  <si>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</si>
  <si>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</si>
  <si>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</si>
  <si>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</si>
  <si>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</si>
  <si>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</si>
  <si>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</si>
  <si>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</si>
  <si>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</si>
  <si>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</si>
  <si>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</si>
  <si>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</si>
  <si>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</si>
  <si>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</si>
  <si>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</si>
  <si>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</si>
  <si>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</si>
  <si>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</si>
  <si>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</si>
  <si>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</si>
  <si>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</si>
  <si>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</si>
  <si>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</si>
  <si>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</si>
  <si>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</si>
  <si>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</si>
  <si>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</si>
  <si>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</si>
  <si>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</si>
  <si>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</si>
  <si>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</si>
  <si>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</si>
  <si>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</si>
  <si>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</si>
  <si>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</si>
  <si>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</si>
  <si>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</si>
  <si>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</si>
  <si>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</si>
  <si>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</si>
  <si>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</si>
  <si>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</si>
  <si>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</si>
  <si>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</si>
  <si>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</si>
  <si>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</si>
  <si>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</si>
  <si>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</si>
  <si>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</si>
  <si>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</si>
  <si>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</si>
  <si>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</si>
  <si>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</si>
  <si>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</si>
  <si>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</si>
  <si>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</si>
  <si>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</si>
  <si>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</si>
  <si>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</si>
  <si>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</si>
  <si>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</si>
  <si>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</si>
  <si>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</si>
  <si>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</si>
  <si>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</si>
  <si>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</si>
  <si>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</si>
  <si>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</si>
  <si>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</si>
  <si>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</si>
  <si>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</si>
  <si>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</si>
  <si>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</si>
  <si>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</si>
  <si>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</si>
  <si>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</si>
  <si>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</si>
  <si>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</si>
  <si>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</si>
  <si>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</si>
  <si>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</si>
  <si>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</si>
  <si>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</si>
  <si>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</si>
  <si>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</si>
  <si>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</si>
  <si>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</si>
  <si>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</si>
  <si>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</si>
  <si>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</si>
  <si>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</si>
  <si>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</si>
  <si>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</si>
  <si>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</si>
  <si>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</si>
  <si>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</si>
  <si>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</si>
  <si>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</si>
  <si>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</si>
  <si>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</si>
  <si>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</si>
  <si>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</si>
  <si>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</si>
  <si>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</si>
  <si>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</si>
  <si>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</si>
  <si>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</si>
  <si>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</si>
  <si>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</si>
  <si>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</si>
  <si>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</si>
  <si>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</si>
  <si>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</si>
  <si>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</si>
  <si>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</si>
  <si>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</si>
  <si>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</si>
  <si>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</si>
  <si>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</si>
  <si>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</si>
  <si>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</si>
  <si>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</si>
  <si>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</si>
  <si>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</si>
  <si>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</si>
  <si>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</si>
  <si>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</si>
  <si>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</si>
  <si>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</si>
  <si>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</si>
  <si>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</si>
  <si>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</si>
  <si>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</si>
  <si>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</si>
  <si>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</si>
  <si>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</si>
  <si>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</si>
  <si>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</si>
  <si>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</si>
  <si>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</si>
  <si>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</si>
  <si>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</si>
  <si>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</si>
  <si>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</si>
  <si>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</si>
  <si>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</si>
  <si>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</si>
  <si>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</si>
  <si>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</si>
  <si>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</si>
  <si>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</si>
  <si>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</si>
  <si>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</si>
  <si>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</si>
  <si>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</si>
  <si>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</si>
  <si>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</si>
  <si>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</si>
  <si>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</si>
  <si>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</si>
  <si>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</si>
  <si>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</si>
  <si>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</si>
  <si>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</si>
  <si>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</si>
  <si>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</si>
  <si>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</si>
  <si>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</si>
  <si>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</si>
  <si>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</si>
  <si>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</si>
  <si>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</si>
  <si>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</si>
  <si>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</si>
  <si>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</si>
  <si>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</si>
  <si>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</si>
  <si>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</si>
  <si>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</si>
  <si>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</si>
  <si>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</si>
  <si>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</si>
  <si>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</si>
  <si>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</si>
  <si>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</si>
  <si>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</si>
  <si>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</si>
  <si>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</si>
  <si>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</si>
  <si>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</si>
  <si>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</si>
  <si>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</si>
  <si>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</si>
  <si>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</si>
  <si>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</si>
  <si>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</si>
  <si>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</si>
  <si>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</si>
  <si>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</si>
  <si>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</si>
  <si>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</si>
  <si>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</si>
  <si>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</si>
  <si>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</si>
  <si>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</si>
  <si>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</si>
  <si>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</si>
  <si>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</si>
  <si>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</si>
  <si>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</si>
  <si>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</si>
  <si>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</si>
  <si>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</si>
  <si>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</si>
  <si>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</si>
  <si>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</si>
  <si>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</si>
  <si>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</si>
  <si>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</si>
  <si>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</si>
  <si>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</si>
  <si>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</si>
  <si>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</si>
  <si>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</si>
  <si>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</si>
  <si>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</si>
  <si>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</si>
  <si>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</si>
  <si>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</si>
  <si>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</si>
  <si>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</si>
  <si>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</si>
  <si>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</si>
  <si>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</si>
  <si>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</si>
  <si>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</si>
  <si>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</si>
  <si>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</si>
  <si>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</si>
  <si>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</si>
  <si>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</si>
  <si>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</si>
  <si>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</si>
  <si>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</si>
  <si>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</si>
  <si>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</si>
  <si>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</si>
  <si>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</si>
  <si>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</si>
  <si>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</si>
  <si>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</si>
  <si>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</si>
  <si>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</si>
  <si>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</si>
  <si>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</si>
  <si>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</si>
  <si>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</si>
  <si>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</si>
  <si>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</si>
  <si>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</si>
  <si>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</si>
  <si>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</si>
  <si>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</si>
  <si>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</si>
  <si>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</si>
  <si>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</si>
  <si>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</si>
  <si>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</si>
  <si>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</si>
  <si>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</si>
  <si>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</si>
  <si>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</si>
  <si>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</si>
  <si>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</si>
  <si>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</si>
  <si>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</si>
  <si>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</si>
  <si>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</si>
  <si>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</si>
  <si>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</si>
  <si>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</si>
  <si>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</si>
  <si>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</si>
  <si>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</si>
  <si>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</si>
  <si>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</si>
  <si>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</si>
  <si>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</si>
  <si>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</si>
  <si>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</si>
  <si>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</si>
  <si>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</si>
  <si>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</si>
  <si>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</si>
  <si>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</si>
  <si>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</si>
  <si>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</si>
  <si>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</si>
  <si>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</si>
  <si>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</si>
  <si>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</si>
  <si>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</si>
  <si>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</si>
  <si>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</si>
  <si>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</si>
  <si>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</si>
  <si>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</si>
  <si>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</si>
  <si>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</si>
  <si>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</si>
  <si>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</si>
  <si>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</si>
  <si>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</si>
  <si>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</si>
  <si>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</si>
  <si>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</si>
  <si>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</si>
  <si>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</si>
  <si>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</si>
  <si>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</si>
  <si>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</si>
  <si>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</si>
  <si>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</si>
  <si>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</si>
  <si>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</si>
  <si>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</si>
  <si>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</si>
  <si>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</si>
  <si>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</si>
  <si>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</si>
  <si>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</si>
  <si>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</si>
  <si>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</si>
  <si>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</si>
  <si>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</si>
  <si>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</si>
  <si>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</si>
  <si>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</si>
  <si>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</si>
  <si>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</si>
  <si>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</si>
  <si>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</si>
  <si>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</si>
  <si>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</si>
  <si>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</si>
  <si>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</si>
  <si>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</si>
  <si>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</si>
  <si>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</si>
  <si>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</si>
  <si>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</si>
  <si>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</si>
  <si>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</si>
  <si>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</si>
  <si>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</si>
  <si>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</si>
  <si>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</si>
  <si>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</si>
  <si>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</si>
  <si>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</si>
  <si>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</si>
  <si>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</si>
  <si>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</si>
  <si>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</si>
  <si>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</si>
  <si>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</si>
  <si>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</si>
  <si>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</si>
  <si>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</si>
  <si>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</si>
  <si>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</si>
  <si>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</si>
  <si>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</si>
  <si>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</si>
  <si>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</si>
  <si>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</si>
  <si>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</si>
  <si>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</si>
  <si>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</si>
  <si>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</si>
  <si>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</si>
  <si>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</si>
  <si>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</si>
  <si>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</si>
  <si>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</si>
  <si>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</si>
  <si>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</si>
  <si>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</si>
  <si>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</si>
  <si>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</si>
  <si>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</si>
  <si>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</si>
  <si>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</si>
  <si>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</si>
  <si>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</si>
  <si>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</si>
  <si>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</si>
  <si>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</si>
  <si>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</si>
  <si>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</si>
  <si>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</si>
  <si>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</si>
  <si>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</si>
  <si>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</si>
  <si>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</si>
  <si>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</si>
  <si>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</si>
  <si>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</si>
  <si>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</si>
  <si>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</si>
  <si>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</si>
  <si>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</si>
  <si>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</si>
  <si>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</si>
  <si>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</si>
  <si>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</si>
  <si>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</si>
  <si>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</si>
  <si>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</si>
  <si>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</si>
  <si>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</si>
  <si>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</si>
  <si>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</si>
  <si>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</si>
  <si>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</si>
  <si>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</si>
  <si>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</si>
  <si>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</si>
  <si>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</si>
  <si>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</si>
  <si>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</si>
  <si>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</si>
  <si>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</si>
  <si>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</si>
  <si>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</si>
  <si>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</si>
  <si>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</si>
  <si>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</si>
  <si>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</si>
  <si>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</si>
  <si>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</si>
  <si>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</si>
  <si>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</si>
  <si>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</si>
  <si>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</si>
  <si>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</si>
  <si>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</si>
  <si>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</si>
  <si>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</si>
  <si>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</si>
  <si>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</si>
  <si>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</si>
  <si>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</si>
  <si>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</si>
  <si>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</si>
  <si>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</si>
  <si>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</si>
  <si>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</si>
  <si>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</si>
  <si>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</si>
  <si>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</si>
  <si>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</si>
  <si>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</si>
  <si>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</si>
  <si>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</si>
  <si>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</si>
  <si>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</si>
  <si>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</si>
  <si>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</si>
  <si>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</si>
  <si>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</si>
  <si>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</si>
  <si>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</si>
  <si>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</si>
  <si>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</si>
  <si>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</si>
  <si>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</si>
  <si>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</si>
  <si>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</si>
  <si>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</si>
  <si>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</si>
  <si>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</si>
  <si>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</si>
  <si>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</si>
  <si>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</si>
  <si>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</si>
  <si>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</si>
  <si>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</si>
  <si>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</si>
  <si>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</si>
  <si>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</si>
  <si>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</si>
  <si>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</si>
  <si>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</si>
  <si>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</si>
  <si>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</si>
  <si>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</si>
  <si>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</si>
  <si>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</si>
  <si>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</si>
  <si>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</si>
  <si>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</si>
  <si>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</si>
  <si>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</si>
  <si>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</si>
  <si>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</si>
  <si>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</si>
  <si>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</si>
  <si>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</si>
  <si>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</si>
  <si>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</si>
  <si>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</si>
  <si>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</si>
  <si>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</si>
  <si>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</si>
  <si>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</si>
  <si>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</si>
  <si>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</si>
  <si>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</si>
  <si>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</si>
  <si>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</si>
  <si>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</si>
  <si>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</si>
  <si>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</si>
  <si>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</si>
  <si>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</si>
  <si>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</si>
  <si>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</si>
  <si>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</si>
  <si>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</si>
  <si>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</si>
  <si>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</si>
  <si>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</si>
  <si>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</si>
  <si>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</si>
  <si>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</si>
  <si>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</si>
  <si>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</si>
  <si>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</si>
  <si>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</si>
  <si>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</si>
  <si>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</si>
  <si>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</si>
  <si>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</si>
  <si>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</si>
  <si>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</si>
  <si>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</si>
  <si>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</si>
  <si>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</si>
  <si>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</si>
  <si>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</si>
  <si>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</si>
  <si>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</si>
  <si>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</si>
  <si>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</si>
  <si>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</si>
  <si>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</si>
  <si>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</si>
  <si>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</si>
  <si>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</si>
  <si>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</si>
  <si>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</si>
  <si>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</si>
  <si>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</si>
  <si>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</si>
  <si>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</si>
  <si>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</si>
  <si>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</si>
  <si>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</si>
  <si>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</si>
  <si>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</si>
  <si>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</si>
  <si>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</si>
  <si>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</si>
  <si>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</si>
  <si>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</si>
  <si>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</si>
  <si>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</si>
  <si>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</si>
  <si>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</si>
  <si>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</si>
  <si>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</si>
  <si>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</si>
  <si>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</si>
  <si>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</si>
  <si>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</si>
  <si>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</si>
  <si>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</si>
  <si>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</si>
  <si>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</si>
  <si>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</si>
  <si>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</si>
  <si>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</si>
  <si>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</si>
  <si>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</si>
  <si>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</si>
  <si>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</si>
  <si>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</si>
  <si>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</si>
  <si>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</si>
  <si>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</si>
  <si>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</si>
  <si>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</si>
  <si>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</si>
  <si>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</si>
  <si>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</si>
  <si>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</si>
  <si>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</si>
  <si>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</si>
  <si>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</si>
  <si>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</si>
  <si>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</si>
  <si>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</si>
  <si>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</si>
  <si>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</si>
  <si>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</si>
  <si>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</si>
  <si>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</si>
  <si>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</si>
  <si>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</si>
  <si>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</si>
  <si>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</si>
  <si>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</si>
  <si>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</si>
  <si>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</si>
  <si>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</si>
  <si>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</si>
  <si>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</si>
  <si>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</si>
  <si>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</si>
  <si>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</si>
  <si>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</si>
  <si>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</si>
  <si>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</si>
  <si>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</si>
  <si>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</si>
  <si>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</si>
  <si>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</si>
  <si>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</si>
  <si>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</si>
  <si>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</si>
  <si>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</si>
  <si>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</si>
  <si>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</si>
  <si>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</si>
  <si>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</si>
  <si>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</si>
  <si>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</si>
  <si>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</si>
  <si>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</si>
  <si>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</si>
  <si>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</si>
  <si>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</si>
  <si>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</si>
  <si>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</si>
  <si>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</si>
  <si>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</si>
  <si>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</si>
  <si>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</si>
  <si>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</si>
  <si>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</si>
  <si>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</si>
  <si>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</si>
  <si>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</si>
  <si>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</si>
  <si>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</si>
  <si>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</si>
  <si>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</si>
  <si>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</si>
  <si>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</si>
  <si>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</si>
  <si>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</si>
  <si>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</si>
  <si>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</si>
  <si>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</si>
  <si>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</si>
  <si>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</si>
  <si>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</si>
  <si>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</si>
  <si>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</si>
  <si>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</si>
  <si>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</si>
  <si>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</si>
  <si>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</si>
  <si>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</si>
  <si>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</si>
  <si>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</si>
  <si>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</si>
  <si>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</si>
  <si>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</si>
  <si>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</si>
  <si>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</si>
  <si>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</si>
  <si>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</si>
  <si>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</si>
  <si>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</si>
  <si>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</si>
  <si>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</si>
  <si>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</si>
  <si>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</si>
  <si>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</si>
  <si>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</si>
  <si>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</si>
  <si>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</si>
  <si>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</si>
  <si>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</si>
  <si>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</si>
  <si>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</si>
  <si>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</si>
  <si>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</si>
  <si>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</si>
  <si>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</si>
  <si>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</si>
  <si>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</si>
  <si>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</si>
  <si>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</si>
  <si>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</si>
  <si>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</si>
  <si>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</si>
  <si>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</si>
  <si>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</si>
  <si>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</si>
  <si>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</si>
  <si>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</si>
  <si>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</si>
  <si>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</si>
  <si>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</si>
  <si>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</si>
  <si>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</si>
  <si>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</si>
  <si>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</si>
  <si>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</si>
  <si>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</si>
  <si>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</si>
  <si>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</si>
  <si>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</si>
  <si>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</si>
  <si>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</si>
  <si>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</si>
  <si>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</si>
  <si>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</si>
  <si>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</si>
  <si>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</si>
  <si>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</si>
  <si>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</si>
  <si>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</si>
  <si>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</si>
  <si>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</si>
  <si>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</si>
  <si>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</si>
  <si>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</si>
  <si>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</si>
  <si>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</si>
  <si>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</si>
  <si>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</si>
  <si>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</si>
  <si>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</si>
  <si>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</si>
  <si>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</si>
  <si>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</si>
  <si>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</si>
  <si>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</si>
  <si>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</si>
  <si>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</si>
  <si>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</si>
  <si>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</si>
  <si>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</si>
  <si>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</si>
  <si>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</si>
  <si>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</si>
  <si>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</si>
  <si>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</si>
  <si>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</si>
  <si>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</si>
  <si>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</si>
  <si>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</si>
  <si>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</si>
  <si>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</si>
  <si>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</si>
  <si>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</si>
  <si>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</si>
  <si>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</si>
  <si>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</si>
  <si>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</si>
  <si>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</si>
  <si>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</si>
  <si>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</si>
  <si>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</si>
  <si>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</si>
  <si>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</si>
  <si>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</si>
  <si>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</si>
  <si>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</si>
  <si>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</si>
  <si>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</si>
  <si>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</si>
  <si>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</si>
  <si>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</si>
  <si>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</si>
  <si>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</si>
  <si>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</si>
  <si>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</si>
  <si>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</si>
  <si>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</si>
  <si>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</si>
  <si>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</si>
  <si>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</si>
  <si>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</si>
  <si>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</si>
  <si>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</si>
  <si>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</si>
  <si>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</si>
  <si>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</si>
  <si>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</si>
  <si>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</si>
  <si>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</si>
  <si>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</si>
  <si>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</si>
  <si>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</si>
  <si>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</si>
  <si>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</si>
  <si>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</si>
  <si>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</si>
  <si>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</si>
  <si>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</si>
  <si>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</si>
  <si>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</si>
  <si>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</si>
  <si>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</si>
  <si>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</si>
  <si>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</si>
  <si>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</si>
  <si>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</si>
  <si>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</si>
  <si>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</si>
  <si>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</si>
  <si>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</si>
  <si>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</si>
  <si>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</si>
  <si>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</si>
  <si>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</si>
  <si>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</si>
  <si>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</si>
  <si>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</si>
  <si>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</si>
  <si>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</si>
  <si>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</si>
  <si>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</si>
  <si>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</si>
  <si>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</si>
  <si>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</si>
  <si>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</si>
  <si>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</si>
  <si>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</si>
  <si>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</si>
  <si>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</si>
  <si>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</si>
  <si>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</si>
  <si>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</si>
  <si>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</si>
  <si>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</si>
  <si>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</si>
  <si>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</si>
  <si>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</si>
  <si>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</si>
  <si>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</si>
  <si>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</si>
  <si>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</si>
  <si>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</si>
  <si>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</si>
  <si>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</si>
  <si>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</si>
  <si>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</si>
  <si>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</si>
  <si>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</si>
  <si>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</si>
  <si>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</si>
  <si>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</si>
  <si>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</si>
  <si>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</si>
  <si>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</si>
  <si>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</si>
  <si>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</si>
  <si>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</si>
  <si>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</si>
  <si>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</si>
  <si>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</si>
  <si>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</si>
  <si>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</si>
  <si>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</si>
  <si>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</si>
  <si>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</si>
  <si>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</si>
  <si>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</si>
  <si>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</si>
  <si>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</si>
  <si>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</si>
  <si>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</si>
  <si>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</si>
  <si>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</si>
  <si>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</si>
  <si>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</si>
  <si>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</si>
  <si>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</si>
  <si>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</si>
  <si>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</si>
  <si>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</si>
  <si>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</si>
  <si>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</si>
  <si>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</si>
  <si>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</si>
  <si>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</si>
  <si>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</si>
  <si>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</si>
  <si>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</si>
  <si>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</si>
  <si>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</si>
  <si>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</si>
  <si>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</si>
  <si>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</si>
  <si>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</si>
  <si>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</si>
  <si>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</si>
  <si>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</si>
  <si>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</si>
  <si>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</si>
  <si>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</si>
  <si>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</si>
  <si>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</si>
  <si>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</si>
  <si>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</si>
  <si>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</si>
  <si>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</si>
  <si>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</si>
  <si>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</si>
  <si>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</si>
  <si>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</si>
  <si>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</si>
  <si>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</si>
  <si>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</si>
  <si>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</si>
  <si>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</si>
  <si>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</si>
  <si>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</si>
  <si>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</si>
  <si>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</si>
  <si>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</si>
  <si>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</si>
  <si>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</si>
  <si>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</si>
  <si>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</si>
  <si>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</si>
  <si>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</si>
  <si>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</si>
  <si>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</si>
  <si>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</si>
  <si>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</si>
  <si>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</si>
  <si>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</si>
  <si>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</si>
  <si>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</si>
  <si>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</si>
  <si>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</si>
  <si>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</si>
  <si>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</si>
  <si>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</si>
  <si>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</si>
  <si>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</si>
  <si>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</si>
  <si>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</si>
  <si>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</si>
  <si>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</si>
  <si>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</si>
  <si>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</si>
  <si>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</si>
  <si>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</si>
  <si>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</si>
  <si>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</si>
  <si>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</si>
  <si>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</si>
  <si>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</si>
  <si>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</si>
  <si>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</si>
  <si>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</si>
  <si>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</si>
  <si>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</si>
  <si>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</si>
  <si>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</si>
  <si>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</si>
  <si>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</si>
  <si>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</si>
  <si>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</si>
  <si>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</si>
  <si>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</si>
  <si>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</si>
  <si>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</si>
  <si>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</si>
  <si>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</si>
  <si>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</si>
  <si>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</si>
  <si>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</si>
  <si>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</si>
  <si>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</si>
  <si>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</si>
  <si>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</si>
  <si>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</si>
  <si>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</si>
  <si>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</si>
  <si>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</si>
  <si>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</si>
  <si>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</si>
  <si>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</si>
  <si>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</si>
  <si>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</si>
  <si>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</si>
  <si>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</si>
  <si>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</si>
  <si>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</si>
  <si>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</si>
  <si>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</si>
  <si>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</si>
  <si>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</si>
  <si>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</si>
  <si>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</si>
  <si>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</si>
  <si>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</si>
  <si>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</si>
  <si>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</si>
  <si>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</si>
  <si>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</si>
  <si>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</si>
  <si>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</si>
  <si>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</si>
  <si>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</si>
  <si>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</si>
  <si>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</si>
  <si>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</si>
  <si>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</si>
  <si>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</si>
  <si>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</si>
  <si>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</si>
  <si>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</si>
  <si>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</si>
  <si>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</si>
  <si>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</si>
  <si>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</si>
  <si>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</si>
  <si>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</si>
  <si>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</si>
  <si>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</si>
  <si>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</si>
  <si>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</si>
  <si>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</si>
  <si>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</si>
  <si>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</si>
  <si>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</si>
  <si>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</si>
  <si>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</si>
  <si>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</si>
  <si>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</si>
  <si>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</si>
  <si>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</si>
  <si>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</si>
  <si>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</si>
  <si>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</si>
  <si>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</si>
  <si>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</si>
  <si>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</si>
  <si>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</si>
  <si>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</si>
  <si>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</si>
  <si>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</si>
  <si>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</si>
  <si>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</si>
  <si>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</si>
  <si>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</si>
  <si>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</si>
  <si>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</si>
  <si>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</si>
  <si>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</si>
  <si>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</si>
  <si>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</si>
  <si>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</si>
  <si>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</si>
  <si>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</si>
  <si>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</si>
  <si>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</si>
  <si>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</si>
  <si>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</si>
  <si>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</si>
  <si>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</si>
  <si>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</si>
  <si>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</si>
  <si>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</si>
  <si>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</si>
  <si>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</si>
  <si>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</si>
  <si>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</si>
  <si>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</si>
  <si>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</si>
  <si>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</si>
  <si>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</si>
  <si>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</si>
  <si>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</si>
  <si>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</si>
  <si>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</si>
  <si>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</si>
  <si>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</si>
  <si>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</si>
  <si>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</si>
  <si>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</si>
  <si>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</si>
  <si>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</si>
  <si>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</si>
  <si>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</si>
  <si>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</si>
  <si>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</si>
  <si>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</si>
  <si>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</si>
  <si>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</si>
  <si>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</si>
  <si>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</si>
  <si>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</si>
  <si>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</si>
  <si>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</si>
  <si>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</si>
  <si>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</si>
  <si>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</si>
  <si>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</si>
  <si>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</si>
  <si>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</si>
  <si>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</si>
  <si>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</si>
  <si>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</si>
  <si>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</si>
  <si>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</si>
  <si>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</si>
  <si>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</si>
  <si>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</si>
  <si>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</si>
  <si>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</si>
  <si>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</si>
  <si>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</si>
  <si>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</si>
  <si>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</si>
  <si>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</si>
  <si>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</si>
  <si>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</si>
  <si>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</si>
  <si>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</si>
  <si>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</si>
  <si>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</si>
  <si>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</si>
  <si>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</si>
  <si>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</si>
  <si>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</si>
  <si>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</si>
  <si>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</si>
  <si>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</si>
  <si>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</si>
  <si>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</si>
  <si>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</si>
  <si>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</si>
  <si>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</si>
  <si>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</si>
  <si>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</si>
  <si>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</si>
  <si>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</si>
  <si>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</si>
  <si>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</si>
  <si>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</si>
  <si>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</si>
  <si>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</si>
  <si>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</si>
  <si>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</si>
  <si>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</si>
  <si>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</si>
  <si>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</si>
  <si>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</si>
  <si>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</si>
  <si>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</si>
  <si>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</si>
  <si>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</si>
  <si>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</si>
  <si>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</si>
  <si>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</si>
  <si>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</si>
  <si>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</si>
  <si>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</si>
  <si>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</si>
  <si>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</si>
  <si>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</si>
  <si>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</si>
  <si>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</si>
  <si>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</si>
  <si>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</si>
  <si>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</si>
  <si>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</si>
  <si>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</si>
  <si>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</si>
  <si>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</si>
  <si>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</si>
  <si>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</si>
  <si>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</si>
  <si>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</si>
  <si>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</si>
  <si>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</si>
  <si>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</si>
  <si>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</si>
  <si>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</si>
  <si>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</si>
  <si>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</si>
  <si>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</si>
  <si>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</si>
  <si>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</si>
  <si>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</si>
  <si>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</si>
  <si>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</si>
  <si>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</si>
  <si>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</si>
  <si>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</si>
  <si>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</si>
  <si>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</si>
  <si>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</si>
  <si>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</si>
  <si>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</si>
  <si>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</si>
  <si>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</si>
  <si>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</si>
  <si>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</si>
  <si>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</si>
  <si>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</si>
  <si>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</si>
  <si>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</si>
  <si>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</si>
  <si>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</si>
  <si>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</si>
  <si>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</si>
  <si>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</si>
  <si>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</si>
  <si>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</si>
  <si>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</si>
  <si>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</si>
  <si>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</si>
  <si>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</si>
  <si>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</si>
  <si>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</si>
  <si>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</si>
  <si>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</si>
  <si>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</si>
  <si>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</si>
  <si>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</si>
  <si>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</si>
  <si>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</si>
  <si>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</si>
  <si>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</si>
  <si>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</si>
  <si>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</si>
  <si>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</si>
  <si>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</si>
  <si>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</si>
  <si>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</si>
  <si>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</si>
  <si>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</si>
  <si>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</si>
  <si>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</si>
  <si>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</si>
  <si>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</si>
  <si>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</si>
  <si>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</si>
  <si>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</si>
  <si>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</si>
  <si>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</si>
  <si>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</si>
  <si>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</si>
  <si>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</si>
  <si>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</si>
  <si>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</si>
  <si>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</si>
  <si>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</si>
  <si>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</si>
  <si>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</si>
  <si>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</si>
  <si>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</si>
  <si>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</si>
  <si>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</si>
  <si>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</si>
  <si>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</si>
  <si>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</si>
  <si>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</si>
  <si>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</si>
  <si>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</si>
  <si>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</si>
  <si>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</si>
  <si>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</si>
  <si>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</si>
  <si>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</si>
  <si>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</si>
  <si>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</si>
  <si>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</si>
  <si>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</si>
  <si>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</si>
  <si>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</si>
  <si>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</si>
  <si>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</si>
  <si>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</si>
  <si>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</si>
  <si>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</si>
  <si>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</si>
  <si>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</si>
  <si>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</si>
  <si>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</si>
  <si>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</si>
  <si>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</si>
  <si>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</si>
  <si>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</si>
  <si>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</si>
  <si>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</si>
  <si>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</si>
  <si>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</si>
  <si>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</si>
  <si>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</si>
  <si>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</si>
  <si>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</si>
  <si>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</si>
  <si>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</si>
  <si>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</si>
  <si>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</si>
  <si>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</si>
  <si>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</si>
  <si>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</si>
  <si>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</si>
  <si>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</si>
  <si>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</si>
  <si>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</si>
  <si>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</si>
  <si>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</si>
  <si>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</si>
  <si>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</si>
  <si>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</si>
  <si>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</si>
  <si>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</si>
  <si>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</si>
  <si>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</si>
  <si>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</si>
  <si>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</si>
  <si>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</si>
  <si>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</si>
  <si>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</si>
  <si>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</si>
  <si>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</si>
  <si>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</si>
  <si>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</si>
  <si>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</si>
  <si>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</si>
  <si>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</si>
  <si>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</si>
  <si>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</si>
  <si>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</si>
  <si>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</si>
  <si>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</si>
  <si>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</si>
  <si>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</si>
  <si>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</si>
  <si>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</si>
  <si>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</si>
  <si>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</si>
  <si>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</si>
  <si>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</si>
  <si>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</si>
  <si>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</si>
  <si>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</si>
  <si>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</si>
  <si>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</si>
  <si>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</si>
  <si>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</si>
  <si>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</si>
  <si>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</si>
  <si>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</si>
  <si>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</si>
  <si>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</si>
  <si>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</si>
  <si>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</si>
  <si>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</si>
  <si>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</si>
  <si>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</si>
  <si>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</si>
  <si>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</si>
  <si>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</si>
  <si>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</si>
  <si>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</si>
  <si>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</si>
  <si>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</si>
  <si>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</si>
  <si>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</si>
  <si>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</si>
  <si>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</si>
  <si>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</si>
  <si>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</si>
  <si>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</si>
  <si>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</si>
  <si>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</si>
  <si>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</si>
  <si>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</si>
  <si>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</si>
  <si>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</si>
  <si>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</si>
  <si>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</si>
  <si>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</si>
  <si>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</si>
  <si>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</si>
  <si>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</si>
  <si>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</si>
  <si>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</si>
  <si>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</si>
  <si>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</si>
  <si>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</si>
  <si>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</si>
  <si>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</si>
  <si>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</si>
  <si>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</si>
  <si>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</si>
  <si>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</si>
  <si>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</si>
  <si>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</si>
  <si>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</si>
  <si>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</si>
  <si>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</si>
  <si>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</si>
  <si>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</si>
  <si>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</si>
  <si>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</si>
  <si>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</si>
  <si>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</si>
  <si>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</si>
  <si>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</si>
  <si>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</si>
  <si>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</si>
  <si>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</si>
  <si>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</si>
  <si>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</si>
  <si>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</si>
  <si>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</si>
  <si>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</si>
  <si>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</si>
  <si>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</si>
  <si>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</si>
  <si>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</si>
  <si>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</si>
  <si>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</si>
  <si>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</si>
  <si>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</si>
  <si>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</si>
  <si>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</si>
  <si>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</si>
  <si>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</si>
  <si>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</si>
  <si>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</si>
  <si>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</si>
  <si>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</si>
  <si>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</si>
  <si>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</si>
  <si>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</si>
  <si>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</si>
  <si>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</si>
  <si>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</si>
  <si>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</si>
  <si>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</si>
  <si>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</si>
  <si>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</si>
  <si>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</si>
  <si>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</si>
  <si>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</si>
  <si>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</si>
  <si>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</si>
  <si>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</si>
  <si>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</si>
  <si>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</si>
  <si>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</si>
  <si>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</si>
  <si>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</si>
  <si>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</si>
  <si>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</si>
  <si>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</si>
  <si>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</si>
  <si>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</si>
  <si>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</si>
  <si>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</si>
  <si>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</si>
  <si>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</si>
  <si>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</si>
  <si>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</si>
  <si>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</si>
  <si>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</si>
  <si>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</si>
  <si>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</si>
  <si>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</si>
  <si>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</si>
  <si>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</si>
  <si>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</si>
  <si>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</si>
  <si>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</si>
  <si>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</si>
  <si>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</si>
  <si>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</si>
  <si>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</si>
  <si>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</si>
  <si>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</si>
  <si>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</si>
  <si>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</si>
  <si>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</si>
  <si>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</si>
  <si>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</si>
  <si>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</si>
  <si>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</si>
  <si>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</si>
  <si>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</si>
  <si>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</si>
  <si>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</si>
  <si>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</si>
  <si>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</si>
  <si>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</si>
  <si>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</si>
  <si>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</si>
  <si>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</si>
  <si>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</si>
  <si>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</si>
  <si>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</si>
  <si>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</si>
  <si>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</si>
  <si>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</si>
  <si>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</si>
  <si>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</si>
  <si>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</si>
  <si>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</si>
  <si>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</si>
  <si>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</si>
  <si>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</si>
  <si>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</si>
  <si>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</si>
  <si>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</si>
  <si>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</si>
  <si>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</si>
  <si>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</si>
  <si>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</si>
  <si>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</si>
  <si>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</si>
  <si>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</si>
  <si>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</si>
  <si>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</si>
  <si>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</si>
  <si>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</si>
  <si>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</si>
  <si>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</si>
  <si>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</si>
  <si>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</si>
  <si>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</si>
  <si>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</si>
  <si>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</si>
  <si>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</si>
  <si>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</si>
  <si>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</si>
  <si>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</si>
  <si>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</si>
  <si>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</si>
  <si>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</si>
  <si>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</si>
  <si>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</si>
  <si>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</si>
  <si>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</si>
  <si>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</si>
  <si>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</si>
  <si>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</si>
  <si>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</si>
  <si>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</si>
  <si>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</si>
  <si>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</si>
  <si>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</si>
  <si>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</si>
  <si>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</si>
  <si>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</si>
  <si>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</si>
  <si>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</si>
  <si>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</si>
  <si>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</si>
  <si>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</si>
  <si>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</si>
  <si>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</si>
  <si>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</si>
  <si>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</si>
  <si>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</si>
  <si>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</si>
  <si>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</si>
  <si>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</si>
  <si>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</si>
  <si>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</si>
  <si>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</si>
  <si>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</si>
  <si>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</si>
  <si>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</si>
  <si>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</si>
  <si>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</si>
  <si>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</si>
  <si>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</si>
  <si>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</si>
  <si>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</si>
  <si>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</si>
  <si>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</si>
  <si>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</si>
  <si>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</si>
  <si>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</si>
  <si>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</si>
  <si>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</si>
  <si>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</si>
  <si>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</si>
  <si>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</si>
  <si>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</si>
  <si>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</si>
  <si>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</si>
  <si>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</si>
  <si>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</si>
  <si>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</si>
  <si>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</si>
  <si>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</si>
  <si>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</si>
  <si>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</si>
  <si>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</si>
  <si>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</si>
  <si>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</si>
  <si>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</si>
  <si>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</si>
  <si>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</si>
  <si>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</si>
  <si>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</si>
  <si>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</si>
  <si>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</si>
  <si>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</si>
  <si>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</si>
  <si>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</si>
  <si>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</si>
  <si>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</si>
  <si>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</si>
  <si>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</si>
  <si>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</si>
  <si>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</si>
  <si>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</si>
  <si>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</si>
  <si>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</si>
  <si>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</si>
  <si>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</si>
  <si>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</si>
  <si>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</si>
  <si>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</si>
  <si>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</si>
  <si>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</si>
  <si>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</si>
  <si>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</si>
  <si>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</si>
  <si>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</si>
  <si>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</si>
  <si>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</si>
  <si>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</si>
  <si>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</si>
  <si>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</si>
  <si>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</si>
  <si>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</si>
  <si>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</si>
  <si>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</si>
  <si>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</si>
  <si>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</si>
  <si>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</si>
  <si>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</si>
  <si>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</si>
  <si>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</si>
  <si>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</si>
  <si>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</si>
  <si>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</si>
  <si>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</si>
  <si>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</si>
  <si>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</si>
  <si>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</si>
  <si>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</si>
  <si>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</si>
  <si>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</si>
  <si>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</si>
  <si>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</si>
  <si>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</si>
  <si>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</si>
  <si>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</si>
  <si>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</si>
  <si>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</si>
  <si>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</si>
  <si>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</si>
  <si>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</si>
  <si>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</si>
  <si>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</si>
  <si>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</si>
  <si>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</si>
  <si>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</si>
  <si>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</si>
  <si>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</si>
  <si>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</si>
  <si>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</si>
  <si>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</si>
  <si>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</si>
  <si>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</si>
  <si>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</si>
  <si>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</si>
  <si>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</si>
  <si>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</si>
  <si>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</si>
  <si>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</si>
  <si>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</si>
  <si>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</si>
  <si>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</si>
  <si>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</si>
  <si>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</si>
  <si>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</si>
  <si>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</si>
  <si>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</si>
  <si>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</si>
  <si>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</si>
  <si>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</si>
  <si>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</si>
  <si>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</si>
  <si>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</si>
  <si>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</si>
  <si>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</si>
  <si>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</si>
  <si>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</si>
  <si>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</si>
  <si>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</si>
  <si>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</si>
  <si>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</si>
  <si>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</si>
  <si>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</si>
  <si>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</si>
  <si>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</si>
  <si>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</si>
  <si>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</si>
  <si>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</si>
  <si>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</si>
  <si>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</si>
  <si>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</si>
  <si>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</si>
  <si>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</si>
  <si>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</si>
  <si>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</si>
  <si>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</si>
  <si>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</si>
  <si>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</si>
  <si>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</si>
  <si>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</si>
  <si>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</si>
  <si>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</si>
  <si>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</si>
  <si>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</si>
  <si>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</si>
  <si>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</si>
  <si>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</si>
  <si>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</si>
  <si>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</si>
  <si>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</si>
  <si>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</si>
  <si>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</si>
  <si>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</si>
  <si>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</si>
  <si>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</si>
  <si>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</si>
  <si>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</si>
  <si>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</si>
  <si>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</si>
  <si>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</si>
  <si>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</si>
  <si>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</si>
  <si>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</si>
  <si>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</si>
  <si>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</si>
  <si>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</si>
  <si>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</si>
  <si>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</si>
  <si>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</si>
  <si>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</si>
  <si>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</si>
  <si>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</si>
  <si>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</si>
  <si>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</si>
  <si>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</si>
  <si>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</si>
  <si>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</si>
  <si>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</si>
  <si>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</si>
  <si>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</si>
  <si>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</si>
  <si>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</si>
  <si>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</si>
  <si>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</si>
  <si>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</si>
  <si>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</si>
  <si>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</si>
  <si>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</si>
  <si>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</si>
  <si>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</si>
  <si>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</si>
  <si>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</si>
  <si>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</si>
  <si>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</si>
  <si>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</si>
  <si>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</si>
  <si>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</si>
  <si>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</si>
  <si>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</si>
  <si>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</si>
  <si>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</si>
  <si>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</si>
  <si>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</si>
  <si>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</si>
  <si>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</si>
  <si>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</si>
  <si>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</si>
  <si>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</si>
  <si>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</si>
  <si>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</si>
  <si>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</si>
  <si>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</si>
  <si>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</si>
  <si>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</si>
  <si>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</si>
  <si>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</si>
  <si>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</si>
  <si>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</si>
  <si>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</si>
  <si>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</si>
  <si>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</si>
  <si>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</si>
  <si>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</si>
  <si>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</si>
  <si>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</si>
  <si>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</si>
  <si>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</si>
  <si>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</si>
  <si>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</si>
  <si>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</si>
  <si>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</si>
  <si>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</si>
  <si>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</si>
  <si>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</si>
  <si>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</si>
  <si>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</si>
  <si>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</si>
  <si>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</si>
  <si>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</si>
  <si>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</si>
  <si>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</si>
  <si>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</si>
  <si>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</si>
  <si>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</si>
  <si>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</si>
  <si>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</si>
  <si>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</si>
  <si>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</si>
  <si>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</si>
  <si>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</si>
  <si>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</si>
  <si>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</si>
  <si>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</si>
  <si>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</si>
  <si>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</si>
  <si>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</si>
  <si>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</si>
  <si>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</si>
  <si>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</si>
  <si>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</si>
  <si>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</si>
  <si>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</si>
  <si>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</si>
  <si>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</si>
  <si>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</si>
  <si>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</si>
  <si>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</si>
  <si>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</si>
  <si>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</si>
  <si>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</si>
  <si>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</si>
  <si>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</si>
  <si>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</si>
  <si>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</si>
  <si>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</si>
  <si>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</si>
  <si>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</si>
  <si>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</si>
  <si>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</si>
  <si>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</si>
  <si>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</si>
  <si>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</si>
  <si>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</si>
  <si>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</si>
  <si>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</si>
  <si>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</si>
  <si>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</si>
  <si>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</si>
  <si>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</si>
  <si>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</si>
  <si>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</si>
  <si>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</si>
  <si>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</si>
  <si>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</si>
  <si>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</si>
  <si>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</si>
  <si>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</si>
  <si>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</si>
  <si>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</si>
  <si>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</si>
  <si>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</si>
  <si>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</si>
  <si>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</si>
  <si>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</si>
  <si>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</si>
  <si>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</si>
  <si>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</si>
  <si>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</si>
  <si>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</si>
  <si>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</si>
  <si>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</si>
  <si>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</si>
  <si>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</si>
  <si>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</si>
  <si>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</si>
  <si>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</si>
  <si>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</si>
  <si>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</si>
  <si>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</si>
  <si>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</si>
  <si>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</si>
  <si>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</si>
  <si>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</si>
  <si>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</si>
  <si>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</si>
  <si>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</si>
  <si>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</si>
  <si>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</si>
  <si>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</si>
  <si>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</si>
  <si>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</si>
  <si>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</si>
  <si>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</si>
  <si>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</si>
  <si>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</si>
  <si>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</si>
  <si>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</si>
  <si>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</si>
  <si>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</si>
  <si>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</si>
  <si>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</si>
  <si>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</si>
  <si>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</si>
  <si>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</si>
  <si>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</si>
  <si>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</si>
  <si>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</si>
  <si>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</si>
  <si>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</si>
  <si>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</si>
  <si>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</si>
  <si>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</si>
  <si>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</si>
  <si>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</si>
  <si>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</si>
  <si>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</si>
  <si>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</si>
  <si>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</si>
  <si>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</si>
  <si>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</si>
  <si>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</si>
  <si>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</si>
  <si>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</si>
  <si>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</si>
  <si>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</si>
  <si>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</si>
  <si>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</si>
  <si>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</si>
  <si>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</si>
  <si>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</si>
  <si>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</si>
  <si>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</si>
  <si>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</si>
  <si>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</si>
  <si>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</si>
  <si>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</si>
  <si>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</si>
  <si>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</si>
  <si>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</si>
  <si>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</si>
  <si>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</si>
  <si>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</si>
  <si>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</si>
  <si>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</si>
  <si>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</si>
  <si>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</si>
  <si>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</si>
  <si>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</si>
  <si>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</si>
  <si>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</si>
  <si>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</si>
  <si>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</si>
  <si>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</si>
  <si>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</si>
  <si>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</si>
  <si>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</si>
  <si>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</si>
  <si>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</si>
  <si>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</si>
  <si>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</si>
  <si>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</si>
  <si>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</si>
  <si>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</si>
  <si>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</si>
  <si>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</si>
  <si>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</si>
  <si>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</si>
  <si>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</si>
  <si>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</si>
  <si>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</si>
  <si>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</si>
  <si>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</si>
  <si>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</si>
  <si>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</si>
  <si>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</si>
  <si>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</si>
  <si>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</si>
  <si>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</si>
  <si>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</si>
  <si>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</si>
  <si>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</si>
  <si>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</si>
  <si>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</si>
  <si>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</si>
  <si>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</si>
  <si>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</si>
  <si>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</si>
  <si>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</si>
  <si>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</si>
  <si>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</si>
  <si>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</si>
  <si>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</si>
  <si>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</si>
  <si>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</si>
  <si>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</si>
  <si>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</si>
  <si>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</si>
  <si>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</si>
  <si>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</si>
  <si>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</si>
  <si>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</si>
  <si>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</si>
  <si>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</si>
  <si>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</si>
  <si>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</si>
  <si>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</si>
  <si>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</si>
  <si>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</si>
  <si>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</si>
  <si>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</si>
  <si>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</si>
  <si>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</si>
  <si>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</si>
  <si>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</si>
  <si>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</si>
  <si>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</si>
  <si>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</si>
  <si>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</si>
  <si>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</si>
  <si>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</si>
  <si>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</si>
  <si>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</si>
  <si>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</si>
  <si>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</si>
  <si>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</si>
  <si>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</si>
  <si>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</si>
  <si>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</si>
  <si>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</si>
  <si>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</si>
  <si>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</si>
  <si>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</si>
  <si>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</si>
  <si>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</si>
  <si>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</si>
  <si>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</si>
  <si>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</si>
  <si>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</si>
  <si>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</si>
  <si>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</si>
  <si>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</si>
  <si>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</si>
  <si>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</si>
  <si>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</si>
  <si>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</si>
  <si>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</si>
  <si>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</si>
  <si>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</si>
  <si>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</si>
  <si>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</si>
  <si>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</si>
  <si>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</si>
  <si>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</si>
  <si>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</si>
  <si>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</si>
  <si>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</si>
  <si>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</si>
  <si>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</si>
  <si>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</si>
  <si>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</si>
  <si>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</si>
  <si>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</si>
  <si>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</si>
  <si>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</si>
  <si>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</si>
  <si>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</si>
  <si>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</si>
  <si>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</si>
  <si>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</si>
  <si>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</si>
  <si>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</si>
  <si>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</si>
  <si>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</si>
  <si>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</si>
  <si>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</si>
  <si>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</si>
  <si>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</si>
  <si>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</si>
  <si>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</si>
  <si>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</si>
  <si>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</si>
  <si>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</si>
  <si>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</si>
  <si>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</si>
  <si>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</si>
  <si>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</si>
  <si>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</si>
  <si>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</si>
  <si>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</si>
  <si>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</si>
  <si>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</si>
  <si>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</si>
  <si>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</si>
  <si>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</si>
  <si>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</si>
  <si>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</si>
  <si>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</si>
  <si>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</si>
  <si>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</si>
  <si>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</si>
  <si>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</si>
  <si>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</si>
  <si>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</si>
  <si>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</si>
  <si>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</si>
  <si>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</si>
  <si>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</si>
  <si>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</si>
  <si>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</si>
  <si>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</si>
  <si>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</si>
  <si>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</si>
  <si>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</si>
  <si>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</si>
  <si>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</si>
  <si>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</si>
  <si>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</si>
  <si>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</si>
  <si>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</si>
  <si>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</si>
  <si>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</si>
  <si>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</si>
  <si>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</si>
  <si>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</si>
  <si>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</si>
  <si>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</si>
  <si>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</si>
  <si>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</si>
  <si>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</si>
  <si>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</si>
  <si>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</si>
  <si>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</si>
  <si>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</si>
  <si>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</si>
  <si>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</si>
  <si>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</si>
  <si>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</si>
  <si>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</si>
  <si>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</si>
  <si>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</si>
  <si>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</si>
  <si>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</si>
  <si>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</si>
  <si>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</si>
  <si>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</si>
  <si>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</si>
  <si>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</si>
  <si>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</si>
  <si>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</si>
  <si>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</si>
  <si>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</si>
  <si>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</si>
  <si>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</si>
  <si>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</si>
  <si>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</si>
  <si>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</si>
  <si>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</si>
  <si>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</si>
  <si>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</si>
  <si>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</si>
  <si>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</si>
  <si>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</si>
  <si>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</si>
  <si>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</si>
  <si>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</si>
  <si>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</si>
  <si>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</si>
  <si>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</si>
  <si>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</si>
  <si>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</si>
  <si>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</si>
  <si>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</si>
  <si>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</si>
  <si>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</si>
  <si>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</si>
  <si>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</si>
  <si>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</si>
  <si>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</si>
  <si>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</si>
  <si>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</si>
  <si>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</si>
  <si>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</si>
  <si>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</si>
  <si>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</si>
  <si>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</si>
  <si>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</si>
  <si>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</si>
  <si>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</si>
  <si>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</si>
  <si>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</si>
  <si>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</si>
  <si>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</si>
  <si>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</si>
  <si>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</si>
  <si>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</si>
  <si>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</si>
  <si>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</si>
  <si>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</si>
  <si>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</si>
  <si>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</si>
  <si>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</si>
  <si>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</si>
  <si>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</si>
  <si>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</si>
  <si>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</si>
  <si>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</si>
  <si>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</si>
  <si>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</si>
  <si>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</si>
  <si>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</si>
  <si>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</si>
  <si>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</si>
  <si>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</si>
  <si>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</si>
  <si>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</si>
  <si>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</si>
  <si>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</si>
  <si>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</si>
  <si>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</si>
  <si>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</si>
  <si>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</si>
  <si>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</si>
  <si>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</si>
  <si>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</si>
  <si>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</si>
  <si>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</si>
  <si>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</si>
  <si>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</si>
  <si>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</si>
  <si>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</si>
  <si>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</si>
  <si>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</si>
  <si>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</si>
  <si>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</si>
  <si>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</si>
  <si>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</si>
  <si>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</si>
  <si>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</si>
  <si>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</si>
  <si>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</si>
  <si>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</si>
  <si>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</si>
  <si>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</si>
  <si>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</si>
  <si>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</si>
  <si>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</si>
  <si>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</si>
  <si>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</si>
  <si>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</si>
  <si>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</si>
  <si>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</si>
  <si>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</si>
  <si>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</si>
  <si>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</si>
  <si>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</si>
  <si>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</si>
  <si>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</si>
  <si>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</si>
  <si>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</si>
  <si>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</si>
  <si>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</si>
  <si>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</si>
  <si>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</si>
  <si>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</si>
  <si>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</si>
  <si>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</si>
  <si>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</si>
  <si>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</si>
  <si>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</si>
  <si>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</si>
  <si>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</si>
  <si>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</si>
  <si>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</si>
  <si>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</si>
  <si>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</si>
  <si>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</si>
  <si>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</si>
  <si>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</si>
  <si>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</si>
  <si>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</si>
  <si>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</si>
  <si>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</si>
  <si>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</si>
  <si>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</si>
  <si>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</si>
  <si>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</si>
  <si>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</si>
  <si>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</si>
  <si>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</si>
  <si>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</si>
  <si>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</si>
  <si>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</si>
  <si>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</si>
  <si>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</si>
  <si>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</si>
  <si>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</si>
  <si>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</si>
  <si>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</si>
  <si>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</si>
  <si>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</si>
  <si>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</si>
  <si>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</si>
  <si>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</si>
  <si>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</si>
  <si>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</si>
  <si>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</si>
  <si>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</si>
  <si>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</si>
  <si>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</si>
  <si>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</si>
  <si>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</si>
  <si>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</si>
  <si>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</si>
  <si>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</si>
  <si>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</si>
  <si>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</si>
  <si>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</si>
  <si>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</si>
  <si>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</si>
  <si>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</si>
  <si>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</si>
  <si>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</si>
  <si>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</si>
  <si>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</si>
  <si>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</si>
  <si>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</si>
  <si>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</si>
  <si>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</si>
  <si>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</si>
  <si>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</si>
  <si>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</si>
  <si>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</si>
  <si>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</si>
  <si>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</si>
  <si>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</si>
  <si>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</si>
  <si>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</si>
  <si>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</si>
  <si>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</si>
  <si>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</si>
  <si>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</si>
  <si>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</si>
  <si>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</si>
  <si>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</si>
  <si>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</si>
  <si>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</si>
  <si>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</si>
  <si>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</si>
  <si>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</si>
  <si>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</si>
  <si>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</si>
  <si>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</si>
  <si>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</si>
  <si>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</si>
  <si>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</si>
  <si>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</si>
  <si>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</si>
  <si>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</si>
  <si>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</si>
  <si>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</si>
  <si>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</si>
  <si>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</si>
  <si>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</si>
  <si>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</si>
  <si>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</si>
  <si>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</si>
  <si>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</si>
  <si>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</si>
  <si>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</si>
  <si>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</si>
  <si>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</si>
  <si>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</si>
  <si>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</si>
  <si>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</si>
  <si>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</si>
  <si>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</si>
  <si>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</si>
  <si>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</si>
  <si>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</si>
  <si>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</si>
  <si>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</si>
  <si>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</si>
  <si>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</si>
  <si>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</si>
  <si>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</si>
  <si>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</si>
  <si>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</si>
  <si>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</si>
  <si>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</si>
  <si>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</si>
  <si>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</si>
  <si>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</si>
  <si>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</si>
  <si>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</si>
  <si>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</si>
  <si>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</si>
  <si>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</si>
  <si>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</si>
  <si>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</si>
  <si>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</si>
  <si>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</si>
  <si>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</si>
  <si>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</si>
  <si>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</si>
  <si>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</si>
  <si>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</si>
  <si>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</si>
  <si>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</si>
  <si>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</si>
  <si>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</si>
  <si>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</si>
  <si>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</si>
  <si>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</si>
  <si>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</si>
  <si>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</si>
  <si>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</si>
  <si>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</si>
  <si>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</si>
  <si>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</si>
  <si>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</si>
  <si>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</si>
  <si>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</si>
  <si>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</si>
  <si>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</si>
  <si>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</si>
  <si>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</si>
  <si>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</si>
  <si>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</si>
  <si>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</si>
  <si>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</si>
  <si>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</si>
  <si>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</si>
  <si>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</si>
  <si>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</si>
  <si>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</si>
  <si>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</si>
  <si>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</si>
  <si>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</si>
  <si>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</si>
  <si>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</si>
  <si>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</si>
  <si>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</si>
  <si>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</si>
  <si>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</si>
  <si>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</si>
  <si>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</si>
  <si>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</si>
  <si>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</si>
  <si>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</si>
  <si>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</si>
  <si>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</si>
  <si>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</si>
  <si>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</si>
  <si>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</si>
  <si>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</si>
  <si>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</si>
  <si>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</si>
  <si>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</si>
  <si>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</si>
  <si>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</si>
  <si>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</si>
  <si>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</si>
  <si>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</si>
  <si>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</si>
  <si>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</si>
  <si>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</si>
  <si>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</si>
  <si>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</si>
  <si>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</si>
  <si>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</si>
  <si>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</si>
  <si>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</si>
  <si>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</si>
  <si>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</si>
  <si>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</si>
  <si>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</si>
  <si>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</si>
  <si>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</si>
  <si>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</si>
  <si>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</si>
  <si>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</si>
  <si>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</si>
  <si>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</si>
  <si>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</si>
  <si>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</si>
  <si>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</si>
  <si>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</si>
  <si>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</si>
  <si>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</si>
  <si>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</si>
  <si>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</si>
  <si>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</si>
  <si>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</si>
  <si>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</si>
  <si>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</si>
  <si>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</si>
  <si>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</si>
  <si>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</si>
  <si>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</si>
  <si>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</si>
  <si>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</si>
  <si>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</si>
  <si>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</si>
  <si>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</si>
  <si>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</si>
  <si>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</si>
  <si>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</si>
  <si>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</si>
  <si>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</si>
  <si>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</si>
  <si>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</si>
  <si>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</si>
  <si>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</si>
  <si>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</si>
  <si>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</si>
  <si>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</si>
  <si>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</si>
  <si>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</si>
  <si>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</si>
  <si>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</si>
  <si>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</si>
  <si>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</si>
  <si>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</si>
  <si>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</si>
  <si>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</si>
  <si>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</si>
  <si>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</si>
  <si>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</si>
  <si>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</si>
  <si>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</si>
  <si>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</si>
  <si>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</si>
  <si>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</si>
  <si>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</si>
  <si>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</si>
  <si>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</si>
  <si>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</si>
  <si>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</si>
  <si>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</si>
  <si>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</si>
  <si>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</si>
  <si>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</si>
  <si>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</si>
  <si>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</si>
  <si>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</si>
  <si>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</si>
  <si>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</si>
  <si>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</si>
  <si>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</si>
  <si>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</si>
  <si>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</si>
  <si>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</si>
  <si>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</si>
  <si>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</si>
  <si>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</si>
  <si>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</si>
  <si>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</si>
  <si>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</si>
  <si>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</si>
  <si>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</si>
  <si>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</si>
  <si>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</si>
  <si>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</si>
  <si>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</si>
  <si>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</si>
  <si>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</si>
  <si>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</si>
  <si>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</si>
  <si>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</si>
  <si>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</si>
  <si>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</si>
  <si>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</si>
  <si>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</si>
  <si>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</si>
  <si>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</si>
  <si>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</si>
  <si>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</si>
  <si>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</si>
  <si>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</si>
  <si>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</si>
  <si>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</si>
  <si>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</si>
  <si>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</si>
  <si>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</si>
  <si>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</si>
  <si>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</si>
  <si>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</si>
  <si>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</si>
  <si>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</si>
  <si>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</si>
  <si>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</si>
  <si>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</si>
  <si>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</si>
  <si>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</si>
  <si>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</si>
  <si>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</si>
  <si>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</si>
  <si>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</si>
  <si>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</si>
  <si>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</si>
  <si>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</si>
  <si>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</si>
  <si>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</si>
  <si>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</si>
  <si>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</si>
  <si>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</si>
  <si>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</si>
  <si>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</si>
  <si>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</si>
  <si>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</si>
  <si>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</si>
  <si>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</si>
  <si>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</si>
  <si>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</si>
  <si>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</si>
  <si>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</si>
  <si>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</si>
  <si>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</si>
  <si>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</si>
  <si>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</si>
  <si>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</si>
  <si>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</si>
  <si>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</si>
  <si>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</si>
  <si>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</si>
  <si>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</si>
  <si>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</si>
  <si>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</si>
  <si>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</si>
  <si>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</si>
  <si>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</si>
  <si>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</si>
  <si>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</si>
  <si>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</si>
  <si>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</si>
  <si>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</si>
  <si>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</si>
  <si>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</si>
  <si>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</si>
  <si>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</si>
  <si>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</si>
  <si>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</si>
  <si>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</si>
  <si>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</si>
  <si>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</si>
  <si>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</si>
  <si>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</si>
  <si>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</si>
  <si>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</si>
  <si>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</si>
  <si>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</si>
  <si>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</si>
  <si>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</si>
  <si>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</si>
  <si>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</si>
  <si>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</si>
  <si>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</si>
  <si>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</si>
  <si>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</si>
  <si>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</si>
  <si>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</si>
  <si>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</si>
  <si>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</si>
  <si>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</si>
  <si>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</si>
  <si>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</si>
  <si>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</si>
  <si>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</si>
  <si>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</si>
  <si>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</si>
  <si>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</si>
  <si>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</si>
  <si>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</si>
  <si>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</si>
  <si>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</si>
  <si>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</si>
  <si>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</si>
  <si>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</si>
  <si>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</si>
  <si>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</si>
  <si>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</si>
  <si>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</si>
  <si>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</si>
  <si>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</si>
  <si>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</si>
  <si>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</si>
  <si>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</si>
  <si>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</si>
  <si>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</si>
  <si>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</si>
  <si>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</si>
  <si>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</si>
  <si>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</si>
  <si>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</si>
  <si>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</si>
  <si>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</si>
  <si>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</si>
  <si>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</si>
  <si>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</si>
  <si>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</si>
  <si>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</si>
  <si>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</si>
  <si>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</si>
  <si>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</si>
  <si>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</si>
  <si>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</si>
  <si>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</si>
  <si>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</si>
  <si>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</si>
  <si>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</si>
  <si>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</si>
  <si>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</si>
  <si>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</si>
  <si>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</si>
  <si>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</si>
  <si>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</si>
  <si>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</si>
  <si>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</si>
  <si>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</si>
  <si>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</si>
  <si>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</si>
  <si>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</si>
  <si>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</si>
  <si>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</si>
  <si>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</si>
  <si>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</si>
  <si>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</si>
  <si>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</si>
  <si>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</si>
  <si>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</si>
  <si>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</si>
  <si>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</si>
  <si>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</si>
  <si>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</si>
  <si>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</si>
  <si>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</si>
  <si>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</si>
  <si>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</si>
  <si>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</si>
  <si>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</si>
  <si>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</si>
  <si>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</si>
  <si>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</si>
  <si>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</si>
  <si>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</si>
  <si>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</si>
  <si>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</si>
  <si>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</si>
  <si>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</si>
  <si>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</si>
  <si>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</si>
  <si>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</si>
  <si>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</si>
  <si>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</si>
  <si>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</si>
  <si>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</si>
  <si>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</si>
  <si>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</si>
  <si>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</si>
  <si>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</si>
  <si>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</si>
  <si>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</si>
  <si>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</si>
  <si>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</si>
  <si>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</si>
  <si>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</si>
  <si>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</si>
  <si>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</si>
  <si>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</si>
  <si>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</si>
  <si>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</si>
  <si>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</si>
  <si>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</si>
  <si>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</si>
  <si>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</si>
  <si>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</si>
  <si>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</si>
  <si>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</si>
  <si>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</si>
  <si>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</si>
  <si>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</si>
  <si>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</si>
  <si>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</si>
  <si>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</si>
  <si>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</si>
  <si>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</si>
  <si>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</si>
  <si>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</si>
  <si>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</si>
  <si>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</si>
  <si>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</si>
  <si>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</si>
  <si>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</si>
  <si>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</si>
  <si>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</si>
  <si>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</si>
  <si>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</si>
  <si>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</si>
  <si>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</si>
  <si>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</si>
  <si>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</si>
  <si>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</si>
  <si>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</si>
  <si>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</si>
  <si>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</si>
  <si>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</si>
  <si>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</si>
  <si>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</si>
  <si>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</si>
  <si>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</si>
  <si>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</si>
  <si>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</si>
  <si>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</si>
  <si>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</si>
  <si>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</si>
  <si>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</si>
  <si>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</si>
  <si>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</si>
  <si>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</si>
  <si>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</si>
  <si>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</si>
  <si>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</si>
  <si>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</si>
  <si>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</si>
  <si>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</si>
  <si>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</si>
  <si>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</si>
  <si>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</si>
  <si>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</si>
  <si>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</si>
  <si>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</si>
  <si>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</si>
  <si>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</si>
  <si>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</si>
  <si>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</si>
  <si>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</si>
  <si>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</si>
  <si>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</si>
  <si>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</si>
  <si>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</si>
  <si>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</si>
  <si>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</si>
  <si>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</si>
  <si>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</si>
  <si>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</si>
  <si>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</si>
  <si>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</si>
  <si>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</si>
  <si>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</si>
  <si>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</si>
  <si>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</si>
  <si>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</si>
  <si>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</si>
  <si>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</si>
  <si>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</si>
  <si>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</si>
  <si>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</si>
  <si>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</si>
  <si>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</si>
  <si>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</si>
  <si>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</si>
  <si>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</si>
  <si>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</si>
  <si>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</si>
  <si>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</si>
  <si>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</si>
  <si>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</si>
  <si>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</si>
  <si>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</si>
  <si>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</si>
  <si>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</si>
  <si>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</si>
  <si>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</si>
  <si>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</si>
  <si>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</si>
  <si>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</si>
  <si>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</si>
  <si>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</si>
  <si>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</si>
  <si>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</si>
  <si>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</si>
  <si>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</si>
  <si>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</si>
  <si>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</si>
  <si>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</si>
  <si>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</si>
  <si>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</si>
  <si>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</si>
  <si>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</si>
  <si>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</si>
  <si>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</si>
  <si>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</si>
  <si>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</si>
  <si>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</si>
  <si>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</si>
  <si>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</si>
  <si>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</si>
  <si>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</si>
  <si>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</si>
  <si>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</si>
  <si>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</si>
  <si>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</si>
  <si>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</si>
  <si>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</si>
  <si>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</si>
  <si>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</si>
  <si>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</si>
  <si>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</si>
  <si>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</si>
  <si>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</si>
  <si>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</si>
  <si>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</si>
  <si>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</si>
  <si>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</si>
  <si>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</si>
  <si>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</si>
  <si>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</si>
  <si>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</si>
  <si>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</si>
  <si>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</si>
  <si>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</si>
  <si>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</si>
  <si>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</si>
  <si>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</si>
  <si>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</si>
  <si>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</si>
  <si>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</si>
  <si>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</si>
  <si>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</si>
  <si>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</si>
  <si>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</si>
  <si>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</si>
  <si>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</si>
  <si>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</si>
  <si>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</si>
  <si>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</si>
  <si>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</si>
  <si>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</si>
  <si>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</si>
  <si>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</si>
  <si>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</si>
  <si>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</si>
  <si>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</si>
  <si>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</si>
  <si>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</si>
  <si>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</si>
  <si>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</si>
  <si>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</si>
  <si>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</si>
  <si>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</si>
  <si>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</si>
  <si>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</si>
  <si>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</si>
  <si>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</si>
  <si>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</si>
  <si>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</si>
  <si>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</si>
  <si>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</si>
  <si>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</si>
  <si>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</si>
  <si>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</si>
  <si>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</si>
  <si>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</si>
  <si>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</si>
  <si>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</si>
  <si>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</si>
  <si>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</si>
  <si>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</si>
  <si>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</si>
  <si>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</si>
  <si>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</si>
  <si>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</si>
  <si>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</si>
  <si>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</si>
  <si>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</si>
  <si>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</si>
  <si>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</si>
  <si>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</si>
  <si>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</si>
  <si>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</si>
  <si>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</si>
  <si>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</si>
  <si>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</si>
  <si>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</si>
  <si>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</si>
  <si>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</si>
  <si>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</si>
  <si>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</si>
  <si>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</si>
  <si>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</si>
  <si>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</si>
  <si>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</si>
  <si>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</si>
  <si>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</si>
  <si>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</si>
  <si>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</si>
  <si>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</si>
  <si>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</si>
  <si>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</si>
  <si>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</si>
  <si>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</si>
  <si>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</si>
  <si>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</si>
  <si>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</si>
  <si>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</si>
  <si>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</si>
  <si>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</si>
  <si>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</si>
  <si>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</si>
  <si>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</si>
  <si>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</si>
  <si>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</si>
  <si>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</si>
  <si>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</si>
  <si>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</si>
  <si>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</si>
  <si>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</si>
  <si>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</si>
  <si>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</si>
  <si>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</si>
  <si>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</si>
  <si>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</si>
  <si>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</si>
  <si>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</si>
  <si>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</si>
  <si>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</si>
  <si>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</si>
  <si>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</si>
  <si>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</si>
  <si>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</si>
  <si>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</si>
  <si>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</si>
  <si>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</si>
  <si>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</si>
  <si>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</si>
  <si>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</si>
  <si>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</si>
  <si>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</si>
  <si>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</si>
  <si>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</si>
  <si>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</si>
  <si>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</si>
  <si>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</si>
  <si>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</si>
  <si>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</si>
  <si>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</si>
  <si>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</si>
  <si>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</si>
  <si>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</si>
  <si>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</si>
  <si>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</si>
  <si>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</si>
  <si>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</si>
  <si>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</si>
  <si>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</si>
  <si>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</si>
  <si>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</si>
  <si>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</si>
  <si>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</si>
  <si>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</si>
  <si>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</si>
  <si>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</si>
  <si>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</si>
  <si>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</si>
  <si>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</si>
  <si>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</si>
  <si>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</si>
  <si>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</si>
  <si>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</si>
  <si>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</si>
  <si>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</si>
  <si>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</si>
  <si>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</si>
  <si>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</si>
  <si>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</si>
  <si>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</si>
  <si>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</si>
  <si>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</si>
  <si>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</si>
  <si>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</si>
  <si>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</si>
  <si>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</si>
  <si>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</si>
  <si>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</si>
  <si>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</si>
  <si>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</si>
  <si>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</si>
  <si>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</si>
  <si>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</si>
  <si>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</si>
  <si>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</si>
  <si>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</si>
  <si>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</si>
  <si>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</si>
  <si>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</si>
  <si>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</si>
  <si>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</si>
  <si>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</si>
  <si>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</si>
  <si>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</si>
  <si>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</si>
  <si>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</si>
  <si>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</si>
  <si>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</si>
  <si>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</si>
  <si>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</si>
  <si>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</si>
  <si>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</si>
  <si>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</si>
  <si>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</si>
  <si>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</si>
  <si>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</si>
  <si>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</si>
  <si>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</si>
  <si>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</si>
  <si>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</si>
  <si>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</si>
  <si>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</si>
  <si>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</si>
  <si>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</si>
  <si>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</si>
  <si>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</si>
  <si>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</si>
  <si>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</si>
  <si>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</si>
  <si>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</si>
  <si>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</si>
  <si>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</si>
  <si>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</si>
  <si>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</si>
  <si>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</si>
  <si>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</si>
  <si>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</si>
  <si>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</si>
  <si>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</si>
  <si>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</si>
  <si>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</si>
  <si>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</si>
  <si>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</si>
  <si>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</si>
  <si>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</si>
  <si>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</si>
  <si>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</si>
  <si>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</si>
  <si>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</si>
  <si>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</si>
  <si>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</si>
  <si>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</si>
  <si>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</si>
  <si>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</si>
  <si>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</si>
  <si>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</si>
  <si>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</si>
  <si>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</si>
  <si>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</si>
  <si>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</si>
  <si>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</si>
  <si>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</si>
  <si>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</si>
  <si>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</si>
  <si>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</si>
  <si>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</si>
  <si>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</si>
  <si>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</si>
  <si>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</si>
  <si>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</si>
  <si>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</si>
  <si>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</si>
  <si>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</si>
  <si>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</si>
  <si>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</si>
  <si>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</si>
  <si>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</si>
  <si>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</si>
  <si>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</si>
  <si>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</si>
  <si>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</si>
  <si>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</si>
  <si>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</si>
  <si>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</si>
  <si>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</si>
  <si>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</si>
  <si>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</si>
  <si>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</si>
  <si>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</si>
  <si>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</si>
  <si>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</si>
  <si>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</si>
  <si>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</si>
  <si>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</si>
  <si>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</si>
  <si>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</si>
  <si>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</si>
  <si>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</si>
  <si>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</si>
  <si>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</si>
  <si>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</si>
  <si>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</si>
  <si>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</si>
  <si>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</si>
  <si>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</si>
  <si>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</si>
  <si>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</si>
  <si>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</si>
  <si>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</si>
  <si>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</si>
  <si>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</si>
  <si>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</si>
  <si>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</si>
  <si>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</si>
  <si>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</si>
  <si>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</si>
  <si>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</si>
  <si>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</si>
  <si>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</si>
  <si>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</si>
  <si>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</si>
  <si>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</si>
  <si>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</si>
  <si>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</si>
  <si>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</si>
  <si>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</si>
  <si>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</si>
  <si>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</si>
  <si>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</si>
  <si>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</si>
  <si>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</si>
  <si>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</si>
  <si>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</si>
  <si>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</si>
  <si>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</si>
  <si>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</si>
  <si>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</si>
  <si>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</si>
  <si>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</si>
  <si>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</si>
  <si>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</si>
  <si>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</si>
  <si>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</si>
  <si>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</si>
  <si>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</si>
  <si>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</si>
  <si>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</si>
  <si>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</si>
  <si>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</si>
  <si>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</si>
  <si>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</si>
  <si>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</si>
  <si>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</si>
  <si>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</si>
  <si>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</si>
  <si>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</si>
  <si>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</si>
  <si>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</si>
  <si>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</si>
  <si>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</si>
  <si>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</si>
  <si>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</si>
  <si>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</si>
  <si>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</si>
  <si>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</si>
  <si>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</si>
  <si>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</si>
  <si>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</si>
  <si>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</si>
  <si>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</si>
  <si>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</si>
  <si>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</si>
  <si>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</si>
  <si>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</si>
  <si>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</si>
  <si>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</si>
  <si>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</si>
  <si>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</si>
  <si>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</si>
  <si>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</si>
  <si>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</si>
  <si>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</si>
  <si>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</si>
  <si>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</si>
  <si>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</si>
  <si>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</si>
  <si>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</si>
  <si>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</si>
  <si>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</si>
  <si>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</si>
  <si>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</si>
  <si>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</si>
  <si>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</si>
  <si>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</si>
  <si>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</si>
  <si>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</si>
  <si>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</si>
  <si>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</si>
  <si>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</si>
  <si>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</si>
  <si>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</si>
  <si>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</si>
  <si>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</si>
  <si>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</si>
  <si>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</si>
  <si>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</si>
  <si>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</si>
  <si>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</si>
  <si>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</si>
  <si>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</si>
  <si>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</si>
  <si>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</si>
  <si>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</si>
  <si>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</si>
  <si>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</si>
  <si>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</si>
  <si>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</si>
  <si>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</si>
  <si>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</si>
  <si>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</si>
  <si>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</si>
  <si>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</si>
  <si>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</si>
  <si>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</si>
  <si>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</si>
  <si>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</si>
  <si>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</si>
  <si>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</si>
  <si>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</si>
  <si>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</si>
  <si>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</si>
  <si>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</si>
  <si>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</si>
  <si>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</si>
  <si>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</si>
  <si>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</si>
  <si>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</si>
  <si>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</si>
  <si>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</si>
  <si>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</si>
  <si>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</si>
  <si>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</si>
  <si>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</si>
  <si>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</si>
  <si>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</si>
  <si>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</si>
  <si>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</si>
  <si>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</si>
  <si>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</si>
  <si>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</si>
  <si>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</si>
  <si>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</si>
  <si>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</si>
  <si>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</si>
  <si>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</si>
  <si>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</si>
  <si>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</si>
  <si>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</si>
  <si>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</si>
  <si>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</si>
  <si>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</si>
  <si>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</si>
  <si>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</si>
  <si>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</si>
  <si>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</si>
  <si>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</si>
  <si>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</si>
  <si>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</si>
  <si>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</si>
  <si>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</si>
  <si>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</si>
  <si>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</si>
  <si>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</si>
  <si>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</si>
  <si>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</si>
  <si>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</si>
  <si>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</si>
  <si>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</si>
  <si>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</si>
  <si>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</si>
  <si>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</si>
  <si>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</si>
  <si>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</si>
  <si>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</si>
  <si>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</si>
  <si>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</si>
  <si>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</si>
  <si>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</si>
  <si>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</si>
  <si>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</si>
  <si>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</si>
  <si>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</si>
  <si>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</si>
  <si>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</si>
  <si>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</si>
  <si>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</si>
  <si>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</si>
  <si>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</si>
  <si>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</si>
  <si>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</si>
  <si>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</si>
  <si>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</si>
  <si>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</si>
  <si>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</si>
  <si>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</si>
  <si>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</si>
  <si>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</si>
  <si>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</si>
  <si>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</si>
  <si>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</si>
  <si>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</si>
  <si>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</si>
  <si>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</si>
  <si>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</si>
  <si>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</si>
  <si>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</si>
  <si>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</si>
  <si>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</si>
  <si>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</si>
  <si>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</si>
  <si>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</si>
  <si>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</si>
  <si>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</si>
  <si>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</si>
  <si>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</si>
  <si>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</si>
  <si>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</si>
  <si>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</si>
  <si>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</si>
  <si>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</si>
  <si>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</si>
  <si>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</si>
  <si>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</si>
  <si>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</si>
  <si>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</si>
  <si>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</si>
  <si>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</si>
  <si>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</si>
  <si>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</si>
  <si>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</si>
  <si>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</si>
  <si>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</si>
  <si>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</si>
  <si>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</si>
  <si>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</si>
  <si>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</si>
  <si>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</si>
  <si>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</si>
  <si>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</si>
  <si>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</si>
  <si>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</si>
  <si>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</si>
  <si>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</si>
  <si>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</si>
  <si>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</si>
  <si>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</si>
  <si>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</si>
  <si>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</si>
  <si>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</si>
  <si>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</si>
  <si>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</si>
  <si>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</si>
  <si>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</si>
  <si>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</si>
  <si>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</si>
  <si>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</si>
  <si>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</si>
  <si>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</si>
  <si>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</si>
  <si>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</si>
  <si>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</si>
  <si>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</si>
  <si>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</si>
  <si>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</si>
  <si>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</si>
  <si>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</si>
  <si>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</si>
  <si>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</si>
  <si>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</si>
  <si>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</si>
  <si>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</si>
  <si>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</si>
  <si>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</si>
  <si>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</si>
  <si>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</si>
  <si>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</si>
  <si>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</si>
  <si>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</si>
  <si>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</si>
  <si>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</si>
  <si>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</si>
  <si>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</si>
  <si>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</si>
  <si>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</si>
  <si>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</si>
  <si>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</si>
  <si>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</si>
  <si>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</si>
  <si>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</si>
  <si>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</si>
  <si>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</si>
  <si>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</si>
  <si>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</si>
  <si>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</si>
  <si>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</si>
  <si>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</si>
  <si>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</si>
  <si>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</si>
  <si>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</si>
  <si>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</si>
  <si>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</si>
  <si>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</si>
  <si>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</si>
  <si>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</si>
  <si>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</si>
  <si>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</si>
  <si>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</si>
  <si>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</si>
  <si>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</si>
  <si>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</si>
  <si>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</si>
  <si>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</si>
  <si>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</si>
  <si>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</si>
  <si>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</si>
  <si>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</si>
  <si>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</si>
  <si>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</si>
  <si>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</si>
  <si>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</si>
  <si>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</si>
  <si>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</si>
  <si>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</si>
  <si>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</si>
  <si>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</si>
  <si>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</si>
  <si>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</si>
  <si>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</si>
  <si>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</si>
  <si>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</si>
  <si>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</si>
  <si>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</si>
  <si>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</si>
  <si>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</si>
  <si>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</si>
  <si>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</si>
  <si>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</si>
  <si>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</si>
  <si>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</si>
  <si>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</si>
  <si>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</si>
  <si>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</si>
  <si>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</si>
  <si>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</si>
  <si>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</si>
  <si>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</si>
  <si>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</si>
  <si>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</si>
  <si>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</si>
  <si>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</si>
  <si>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</si>
  <si>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</si>
  <si>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</si>
  <si>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</si>
  <si>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</si>
  <si>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</si>
  <si>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</si>
  <si>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</si>
  <si>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</si>
  <si>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</si>
  <si>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</si>
  <si>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</si>
  <si>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</si>
  <si>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</si>
  <si>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</si>
  <si>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</si>
  <si>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</si>
  <si>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</si>
  <si>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</si>
  <si>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</si>
  <si>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</si>
  <si>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</si>
  <si>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</si>
  <si>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</si>
  <si>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</si>
  <si>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</si>
  <si>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</si>
  <si>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</si>
  <si>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</si>
  <si>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</si>
  <si>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</si>
  <si>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</si>
  <si>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</si>
  <si>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</si>
  <si>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</si>
  <si>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</si>
  <si>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</si>
  <si>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</si>
  <si>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</si>
  <si>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</si>
  <si>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</si>
  <si>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</si>
  <si>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</si>
  <si>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</si>
  <si>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</si>
  <si>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</si>
  <si>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</si>
  <si>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</si>
  <si>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</si>
  <si>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</si>
  <si>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</si>
  <si>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</si>
  <si>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</si>
  <si>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</si>
  <si>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</si>
  <si>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</si>
  <si>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</si>
  <si>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</si>
  <si>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</si>
  <si>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</si>
  <si>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</si>
  <si>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</si>
  <si>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</si>
  <si>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</si>
  <si>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</si>
  <si>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</si>
  <si>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</si>
  <si>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</si>
  <si>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</si>
  <si>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</si>
  <si>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</si>
  <si>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</si>
  <si>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</si>
  <si>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</si>
  <si>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</si>
  <si>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</si>
  <si>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</si>
  <si>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</si>
  <si>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</si>
  <si>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</si>
  <si>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</si>
  <si>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</si>
  <si>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</si>
  <si>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</si>
  <si>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</si>
  <si>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</si>
  <si>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</si>
  <si>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</si>
  <si>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</si>
  <si>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</si>
  <si>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</si>
  <si>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</si>
  <si>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</si>
  <si>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</si>
  <si>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</si>
  <si>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</si>
  <si>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</si>
  <si>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</si>
  <si>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</si>
  <si>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</si>
  <si>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</si>
  <si>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</si>
  <si>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</si>
  <si>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</si>
  <si>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</si>
  <si>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</si>
  <si>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</si>
  <si>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</si>
  <si>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</si>
  <si>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</si>
  <si>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</si>
  <si>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</si>
  <si>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</si>
  <si>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</si>
  <si>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</si>
  <si>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</si>
  <si>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</si>
  <si>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</si>
  <si>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</si>
  <si>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</si>
  <si>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</si>
  <si>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</si>
  <si>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</si>
  <si>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</si>
  <si>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</si>
  <si>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</si>
  <si>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</si>
  <si>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</si>
  <si>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</si>
  <si>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</si>
  <si>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</si>
  <si>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</si>
  <si>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</si>
  <si>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</si>
  <si>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</si>
  <si>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</si>
  <si>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</si>
  <si>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</si>
  <si>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</si>
  <si>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</si>
  <si>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</si>
  <si>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</si>
  <si>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</si>
  <si>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</si>
  <si>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</si>
  <si>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</si>
  <si>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</si>
  <si>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</si>
  <si>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</si>
  <si>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</si>
  <si>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</si>
  <si>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</si>
  <si>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</si>
  <si>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</si>
  <si>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</si>
  <si>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</si>
  <si>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</si>
  <si>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</si>
  <si>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</si>
  <si>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</si>
  <si>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</si>
  <si>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</si>
  <si>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</si>
  <si>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</si>
  <si>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</si>
  <si>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</si>
  <si>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</si>
  <si>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</si>
  <si>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</si>
  <si>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</si>
  <si>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</si>
  <si>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</si>
  <si>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</si>
  <si>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</si>
  <si>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</si>
  <si>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</si>
  <si>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</si>
  <si>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</si>
  <si>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</si>
  <si>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</si>
  <si>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</si>
  <si>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</si>
  <si>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</si>
  <si>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</si>
  <si>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</si>
  <si>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</si>
  <si>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</si>
  <si>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</si>
  <si>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</si>
  <si>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</si>
  <si>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</si>
  <si>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</si>
  <si>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</si>
  <si>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</si>
  <si>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</si>
  <si>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</si>
  <si>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</si>
  <si>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</si>
  <si>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</si>
  <si>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</si>
  <si>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</si>
  <si>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</si>
  <si>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</si>
  <si>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</si>
  <si>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</si>
  <si>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</si>
  <si>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</si>
  <si>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</si>
  <si>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</si>
  <si>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</si>
  <si>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</si>
  <si>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</si>
  <si>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</si>
  <si>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</si>
  <si>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</si>
  <si>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</si>
  <si>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</si>
  <si>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</si>
  <si>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</si>
  <si>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</si>
  <si>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</si>
  <si>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</si>
  <si>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</si>
  <si>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</si>
  <si>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</si>
  <si>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</si>
  <si>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</si>
  <si>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</si>
  <si>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</si>
  <si>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</si>
  <si>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</si>
  <si>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</si>
  <si>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</si>
  <si>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</si>
  <si>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</si>
  <si>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</si>
  <si>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</si>
  <si>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</si>
  <si>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</si>
  <si>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</si>
  <si>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</si>
  <si>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</si>
  <si>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</si>
  <si>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</si>
  <si>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</si>
  <si>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</si>
  <si>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</si>
  <si>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</si>
  <si>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</si>
  <si>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</si>
  <si>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</si>
  <si>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</si>
  <si>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</si>
  <si>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</si>
  <si>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</si>
  <si>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</si>
  <si>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</si>
  <si>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</si>
  <si>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</si>
  <si>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</si>
  <si>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</si>
  <si>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</si>
  <si>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</si>
  <si>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</si>
  <si>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</si>
  <si>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</si>
  <si>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</si>
  <si>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</si>
  <si>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</si>
  <si>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</si>
  <si>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</si>
  <si>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</si>
  <si>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</si>
  <si>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</si>
  <si>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</si>
  <si>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</si>
  <si>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</si>
  <si>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</si>
  <si>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</si>
  <si>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</si>
  <si>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</si>
  <si>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</si>
  <si>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</si>
  <si>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</si>
  <si>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</si>
  <si>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</si>
  <si>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</si>
  <si>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</si>
  <si>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</si>
  <si>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</si>
  <si>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</si>
  <si>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</si>
  <si>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</si>
  <si>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</si>
  <si>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</si>
  <si>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</si>
  <si>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</si>
  <si>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</si>
  <si>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</si>
  <si>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</si>
  <si>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</si>
  <si>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</si>
  <si>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</si>
  <si>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</si>
  <si>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</si>
  <si>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</si>
  <si>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</si>
  <si>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</si>
  <si>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</si>
  <si>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</si>
  <si>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</si>
  <si>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</si>
  <si>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</si>
  <si>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</si>
  <si>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</si>
  <si>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</si>
  <si>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</si>
  <si>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</si>
  <si>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</si>
  <si>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</si>
  <si>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</si>
  <si>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</si>
  <si>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</si>
  <si>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</si>
  <si>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</si>
  <si>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</si>
  <si>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</si>
  <si>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</si>
  <si>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</si>
  <si>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</si>
  <si>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</si>
  <si>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</si>
  <si>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</si>
  <si>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</si>
  <si>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</si>
  <si>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</si>
  <si>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</si>
  <si>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</si>
  <si>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</si>
  <si>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</si>
  <si>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</si>
  <si>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</si>
  <si>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</si>
  <si>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</si>
  <si>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</si>
  <si>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</si>
  <si>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</si>
  <si>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</si>
  <si>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</si>
  <si>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</si>
  <si>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</si>
  <si>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</si>
  <si>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</si>
  <si>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</si>
  <si>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</si>
  <si>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</si>
  <si>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</si>
  <si>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</si>
  <si>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</si>
  <si>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</si>
  <si>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</si>
  <si>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</si>
  <si>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</si>
  <si>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</si>
  <si>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</si>
  <si>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</si>
  <si>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</si>
  <si>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</si>
  <si>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</si>
  <si>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</si>
  <si>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</si>
  <si>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</si>
  <si>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</si>
  <si>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</si>
  <si>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</si>
  <si>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</si>
  <si>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</si>
  <si>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</si>
  <si>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</si>
  <si>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</si>
  <si>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</si>
  <si>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</si>
  <si>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</si>
  <si>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</si>
  <si>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</si>
  <si>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</si>
  <si>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</si>
  <si>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</si>
  <si>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</si>
  <si>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</si>
  <si>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</si>
  <si>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</si>
  <si>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</si>
  <si>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</si>
  <si>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</si>
  <si>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</si>
  <si>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</si>
  <si>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</si>
  <si>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</si>
  <si>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</si>
  <si>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</si>
  <si>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</si>
  <si>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</si>
  <si>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</si>
  <si>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</si>
  <si>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</si>
  <si>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</si>
  <si>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</si>
  <si>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</si>
  <si>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</si>
  <si>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</si>
  <si>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</si>
  <si>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</si>
  <si>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</si>
  <si>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</si>
  <si>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</si>
  <si>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</si>
  <si>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</si>
  <si>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</si>
  <si>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</si>
  <si>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</si>
  <si>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</si>
  <si>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</si>
  <si>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</si>
  <si>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</si>
  <si>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</si>
  <si>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</si>
  <si>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</si>
  <si>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</si>
  <si>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</si>
  <si>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</si>
  <si>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</si>
  <si>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</si>
  <si>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</si>
  <si>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</si>
  <si>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</si>
  <si>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</si>
  <si>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</si>
  <si>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</si>
  <si>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</si>
  <si>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</si>
  <si>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</si>
  <si>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</si>
  <si>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</si>
  <si>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</si>
  <si>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</si>
  <si>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</si>
  <si>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</si>
  <si>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</si>
  <si>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</si>
  <si>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</si>
  <si>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</si>
  <si>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</si>
  <si>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</si>
  <si>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</si>
  <si>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</si>
  <si>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</si>
  <si>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</si>
  <si>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</si>
  <si>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</si>
  <si>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</si>
  <si>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</si>
  <si>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</si>
  <si>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</si>
  <si>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</si>
  <si>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</si>
  <si>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</si>
  <si>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</si>
  <si>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</si>
  <si>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</si>
  <si>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</si>
  <si>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</si>
  <si>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</si>
  <si>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</si>
  <si>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</si>
  <si>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</si>
  <si>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</si>
  <si>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</si>
  <si>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</si>
  <si>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</si>
  <si>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</si>
  <si>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</si>
  <si>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</si>
  <si>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</si>
  <si>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</si>
  <si>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</si>
  <si>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</si>
  <si>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</si>
  <si>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</si>
  <si>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</si>
  <si>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</si>
  <si>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</si>
  <si>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</si>
  <si>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</si>
  <si>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</si>
  <si>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</si>
  <si>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</si>
  <si>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</si>
  <si>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</si>
  <si>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</si>
  <si>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</si>
  <si>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</si>
  <si>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</si>
  <si>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</si>
  <si>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</si>
  <si>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</si>
  <si>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</si>
  <si>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</si>
  <si>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</si>
  <si>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</si>
  <si>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</si>
  <si>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</si>
  <si>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</si>
  <si>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</si>
  <si>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</si>
  <si>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</si>
  <si>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</si>
  <si>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</si>
  <si>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</si>
  <si>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</si>
  <si>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</si>
  <si>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</si>
  <si>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</si>
  <si>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</si>
  <si>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</si>
  <si>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</si>
  <si>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</si>
  <si>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</si>
  <si>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</si>
  <si>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</si>
  <si>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</si>
  <si>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</si>
  <si>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</si>
  <si>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</si>
  <si>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</si>
  <si>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</si>
  <si>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</si>
  <si>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</si>
  <si>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</si>
  <si>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</si>
  <si>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</si>
  <si>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</si>
  <si>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</si>
  <si>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</si>
  <si>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</si>
  <si>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</si>
  <si>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</si>
  <si>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</si>
  <si>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</si>
  <si>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</si>
  <si>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</si>
  <si>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</si>
  <si>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</si>
  <si>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</si>
  <si>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</si>
  <si>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</si>
  <si>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</si>
  <si>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</si>
  <si>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</si>
  <si>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</si>
  <si>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</si>
  <si>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</si>
  <si>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</si>
  <si>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</si>
  <si>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</si>
  <si>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</si>
  <si>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</si>
  <si>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</si>
  <si>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</si>
  <si>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</si>
  <si>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</si>
  <si>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</si>
  <si>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</si>
  <si>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</si>
  <si>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</si>
  <si>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</si>
  <si>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</si>
  <si>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</si>
  <si>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</si>
  <si>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</si>
  <si>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</si>
  <si>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</si>
  <si>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</si>
  <si>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</si>
  <si>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</si>
  <si>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</si>
  <si>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</si>
  <si>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</si>
  <si>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</si>
  <si>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</si>
  <si>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</si>
  <si>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</si>
  <si>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</si>
  <si>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</si>
  <si>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</si>
  <si>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</si>
  <si>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</si>
  <si>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</si>
  <si>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</si>
  <si>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</si>
  <si>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</si>
  <si>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</si>
  <si>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</si>
  <si>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</si>
  <si>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</si>
  <si>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</si>
  <si>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</si>
  <si>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</si>
  <si>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</si>
  <si>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</si>
  <si>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</si>
  <si>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</si>
  <si>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</si>
  <si>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</si>
  <si>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</si>
  <si>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</si>
  <si>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</si>
  <si>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</si>
  <si>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</si>
  <si>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</si>
  <si>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</si>
  <si>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</si>
  <si>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</si>
  <si>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</si>
  <si>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</si>
  <si>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</si>
  <si>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</si>
  <si>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</si>
  <si>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</si>
  <si>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</si>
  <si>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</si>
  <si>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</si>
  <si>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</si>
  <si>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</si>
  <si>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</si>
  <si>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</si>
  <si>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</si>
  <si>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</si>
  <si>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</si>
  <si>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</si>
  <si>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</si>
  <si>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</si>
  <si>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</si>
  <si>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</si>
  <si>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</si>
  <si>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</si>
  <si>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</si>
  <si>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</si>
  <si>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</si>
  <si>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</si>
  <si>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</si>
  <si>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</si>
  <si>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</si>
  <si>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</si>
  <si>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</si>
  <si>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</si>
  <si>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</si>
  <si>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</si>
  <si>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</si>
  <si>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</si>
  <si>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</si>
  <si>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</si>
  <si>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</si>
  <si>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</si>
  <si>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</si>
  <si>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</si>
  <si>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</si>
  <si>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</si>
  <si>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</si>
  <si>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</si>
  <si>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</si>
  <si>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</si>
  <si>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</si>
  <si>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</si>
  <si>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</si>
  <si>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</si>
  <si>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</si>
  <si>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</si>
  <si>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</si>
  <si>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</si>
  <si>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</si>
  <si>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</si>
  <si>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</si>
  <si>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</si>
  <si>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</si>
  <si>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</si>
  <si>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</si>
  <si>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</si>
  <si>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</si>
  <si>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</si>
  <si>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</si>
  <si>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</si>
  <si>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</si>
  <si>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</si>
  <si>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</si>
  <si>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</si>
  <si>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</si>
  <si>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</si>
  <si>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</si>
  <si>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</si>
  <si>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</si>
  <si>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</si>
  <si>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</si>
  <si>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</si>
  <si>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</si>
  <si>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</si>
  <si>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</si>
  <si>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</si>
  <si>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</si>
  <si>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</si>
  <si>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</si>
  <si>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</si>
  <si>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</si>
  <si>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</si>
  <si>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</si>
  <si>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</si>
  <si>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</si>
  <si>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</si>
  <si>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</si>
  <si>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</si>
  <si>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</si>
  <si>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</si>
  <si>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</si>
  <si>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</si>
  <si>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</si>
  <si>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</si>
  <si>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</si>
  <si>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</si>
  <si>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</si>
  <si>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</si>
  <si>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</si>
  <si>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</si>
  <si>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</si>
  <si>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</si>
  <si>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</si>
  <si>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</si>
  <si>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</si>
  <si>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</si>
  <si>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</si>
  <si>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</si>
  <si>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</si>
  <si>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</si>
  <si>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</si>
  <si>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</si>
  <si>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</si>
  <si>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</si>
  <si>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</si>
  <si>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</si>
  <si>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</si>
  <si>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</si>
  <si>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</si>
  <si>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</si>
  <si>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</si>
  <si>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</si>
  <si>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</si>
  <si>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</si>
  <si>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</si>
  <si>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</si>
  <si>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</si>
  <si>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</si>
  <si>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</si>
  <si>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</si>
  <si>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</si>
  <si>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</si>
  <si>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</si>
  <si>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</si>
  <si>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</si>
  <si>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</si>
  <si>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</si>
  <si>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</si>
  <si>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</si>
  <si>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</si>
  <si>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</si>
  <si>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</si>
  <si>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</si>
  <si>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</si>
  <si>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</si>
  <si>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</si>
  <si>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</si>
  <si>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</si>
  <si>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</si>
  <si>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</si>
  <si>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</si>
  <si>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</si>
  <si>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</si>
  <si>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</si>
  <si>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</si>
  <si>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</si>
  <si>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</si>
  <si>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</si>
  <si>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</si>
  <si>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</si>
  <si>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</si>
  <si>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</si>
  <si>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</si>
  <si>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</si>
  <si>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</si>
  <si>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</si>
  <si>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</si>
  <si>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</si>
  <si>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</si>
  <si>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</si>
  <si>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</si>
  <si>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</si>
  <si>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</si>
  <si>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</si>
  <si>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</si>
  <si>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</si>
  <si>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</si>
  <si>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</si>
  <si>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</si>
  <si>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</si>
  <si>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</si>
  <si>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</si>
  <si>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</si>
  <si>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</si>
  <si>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</si>
  <si>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</si>
  <si>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</si>
  <si>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</si>
  <si>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</si>
  <si>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</si>
  <si>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</si>
  <si>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</si>
  <si>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</si>
  <si>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</si>
  <si>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</si>
  <si>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</si>
  <si>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</si>
  <si>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</si>
  <si>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</si>
  <si>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</si>
  <si>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</si>
  <si>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</si>
  <si>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</si>
  <si>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</si>
  <si>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</si>
  <si>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</si>
  <si>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</si>
  <si>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</si>
  <si>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</si>
  <si>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</si>
  <si>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</si>
  <si>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</si>
  <si>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</si>
  <si>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</si>
  <si>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</si>
  <si>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</si>
  <si>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</si>
  <si>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</si>
  <si>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</si>
  <si>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</si>
  <si>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</si>
  <si>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</si>
  <si>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</si>
  <si>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</si>
  <si>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</si>
  <si>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</si>
  <si>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</si>
  <si>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</si>
  <si>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</si>
  <si>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</si>
  <si>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</si>
  <si>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</si>
  <si>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</si>
  <si>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</si>
  <si>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</si>
  <si>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</si>
  <si>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</si>
  <si>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</si>
  <si>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</si>
  <si>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</si>
  <si>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</si>
  <si>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</si>
  <si>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</si>
  <si>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</si>
  <si>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</si>
  <si>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</si>
  <si>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</si>
  <si>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</si>
  <si>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</si>
  <si>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</si>
  <si>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</si>
  <si>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</si>
  <si>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</si>
  <si>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</si>
  <si>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</si>
  <si>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</si>
  <si>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</si>
  <si>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</si>
  <si>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</si>
  <si>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</si>
  <si>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</si>
  <si>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</si>
  <si>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</si>
  <si>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</si>
  <si>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</si>
  <si>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</si>
  <si>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</si>
  <si>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</si>
  <si>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</si>
  <si>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</si>
  <si>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</si>
  <si>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</si>
  <si>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</si>
  <si>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</si>
  <si>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</si>
  <si>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</si>
  <si>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</si>
  <si>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</si>
  <si>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</si>
  <si>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</si>
  <si>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</si>
  <si>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</si>
  <si>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</si>
  <si>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</si>
  <si>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</si>
  <si>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</si>
  <si>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</si>
  <si>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</si>
  <si>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</si>
  <si>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</si>
  <si>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</si>
  <si>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</si>
  <si>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</si>
  <si>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</si>
  <si>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</si>
  <si>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</si>
  <si>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</si>
  <si>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</si>
  <si>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</si>
  <si>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</si>
  <si>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</si>
  <si>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</si>
  <si>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</si>
  <si>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</si>
  <si>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</si>
  <si>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</si>
  <si>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</si>
  <si>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</si>
  <si>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</si>
  <si>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</si>
  <si>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</si>
  <si>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</si>
  <si>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</si>
  <si>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</si>
  <si>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</si>
  <si>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</si>
  <si>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</si>
  <si>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</si>
  <si>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</si>
  <si>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</si>
  <si>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</si>
  <si>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</si>
  <si>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</si>
  <si>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</si>
  <si>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</si>
  <si>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</si>
  <si>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</si>
  <si>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</si>
  <si>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</si>
  <si>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</si>
  <si>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</si>
  <si>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</si>
  <si>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</si>
  <si>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</si>
  <si>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</si>
  <si>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</si>
  <si>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</si>
  <si>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</si>
  <si>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</si>
  <si>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</si>
  <si>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</si>
  <si>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</si>
  <si>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</si>
  <si>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</si>
  <si>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</si>
  <si>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</si>
  <si>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</si>
  <si>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</si>
  <si>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</si>
  <si>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</si>
  <si>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</si>
  <si>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</si>
  <si>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</si>
  <si>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</si>
  <si>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</si>
  <si>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</si>
  <si>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</si>
  <si>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</si>
  <si>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</si>
  <si>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</si>
  <si>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</si>
  <si>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</si>
  <si>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</si>
  <si>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</si>
  <si>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</si>
  <si>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</si>
  <si>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</si>
  <si>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</si>
  <si>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</si>
  <si>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</si>
  <si>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</si>
  <si>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</si>
  <si>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</si>
  <si>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</si>
  <si>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</si>
  <si>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</si>
  <si>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</si>
  <si>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</si>
  <si>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</si>
  <si>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</si>
  <si>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</si>
  <si>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</si>
  <si>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</si>
  <si>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</si>
  <si>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</si>
  <si>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</si>
  <si>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</si>
  <si>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</si>
  <si>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</si>
  <si>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</si>
  <si>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</si>
  <si>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</si>
  <si>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</si>
  <si>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</si>
  <si>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</si>
  <si>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</si>
  <si>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</si>
  <si>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</si>
  <si>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</si>
  <si>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</si>
  <si>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</si>
  <si>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</si>
  <si>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</si>
  <si>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</si>
  <si>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</si>
  <si>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</si>
  <si>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</si>
  <si>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</si>
  <si>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</si>
  <si>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</si>
  <si>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</si>
  <si>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</si>
  <si>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</si>
  <si>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</si>
  <si>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</si>
  <si>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</si>
  <si>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</si>
  <si>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</si>
  <si>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</si>
  <si>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</si>
  <si>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</si>
  <si>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</si>
  <si>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</si>
  <si>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</si>
  <si>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</si>
  <si>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</si>
  <si>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</si>
  <si>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</si>
  <si>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</si>
  <si>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</si>
  <si>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</si>
  <si>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</si>
  <si>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</si>
  <si>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</si>
  <si>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</si>
  <si>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</si>
  <si>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</si>
  <si>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</si>
  <si>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</si>
  <si>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</si>
  <si>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</si>
  <si>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</si>
  <si>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</si>
  <si>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</si>
  <si>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</si>
  <si>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</si>
  <si>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</si>
  <si>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</si>
  <si>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</si>
  <si>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</si>
  <si>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</si>
  <si>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</si>
  <si>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</si>
  <si>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</si>
  <si>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</si>
  <si>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</si>
  <si>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</si>
  <si>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</si>
  <si>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</si>
  <si>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</si>
  <si>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</si>
  <si>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</si>
  <si>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</si>
  <si>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</si>
  <si>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</si>
  <si>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</si>
  <si>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</si>
  <si>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</si>
  <si>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</si>
  <si>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</si>
  <si>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</si>
  <si>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</si>
  <si>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</si>
  <si>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</si>
  <si>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</si>
  <si>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</si>
  <si>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</si>
  <si>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</si>
  <si>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</si>
  <si>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</si>
  <si>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</si>
  <si>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</si>
  <si>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</si>
  <si>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</si>
  <si>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</si>
  <si>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</si>
  <si>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</si>
  <si>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</si>
  <si>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</si>
  <si>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</si>
  <si>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</si>
  <si>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</si>
  <si>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</si>
  <si>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</si>
  <si>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</si>
  <si>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</si>
  <si>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</si>
  <si>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</si>
  <si>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</si>
  <si>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</si>
  <si>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</si>
  <si>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</si>
  <si>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</si>
  <si>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</si>
  <si>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</si>
  <si>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</si>
  <si>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</si>
  <si>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</si>
  <si>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</si>
  <si>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</si>
  <si>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</si>
  <si>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</si>
  <si>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</si>
  <si>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</si>
  <si>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</si>
  <si>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</si>
  <si>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</si>
  <si>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</si>
  <si>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</si>
  <si>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</si>
  <si>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</si>
  <si>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</si>
  <si>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</si>
  <si>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</si>
  <si>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</si>
  <si>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</si>
  <si>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</si>
  <si>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</si>
  <si>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</si>
  <si>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</si>
  <si>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</si>
  <si>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</si>
  <si>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</si>
  <si>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</si>
  <si>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</si>
  <si>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</si>
  <si>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</si>
  <si>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</si>
  <si>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</si>
  <si>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</si>
  <si>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</si>
  <si>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</si>
  <si>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</si>
  <si>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</si>
  <si>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</si>
  <si>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</si>
  <si>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</si>
  <si>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</si>
  <si>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</si>
  <si>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</si>
  <si>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</si>
  <si>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</si>
  <si>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</si>
  <si>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</si>
  <si>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</si>
  <si>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</si>
  <si>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</si>
  <si>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</si>
  <si>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</si>
  <si>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</si>
  <si>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</si>
  <si>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</si>
  <si>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</si>
  <si>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</si>
  <si>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</si>
  <si>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</si>
  <si>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</si>
  <si>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</si>
  <si>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</si>
  <si>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</si>
  <si>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</si>
  <si>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</si>
  <si>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</si>
  <si>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</si>
  <si>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</si>
  <si>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</si>
  <si>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</si>
  <si>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</si>
  <si>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</si>
  <si>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</si>
  <si>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</si>
  <si>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</si>
  <si>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</si>
  <si>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</si>
  <si>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</si>
  <si>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</si>
  <si>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</si>
  <si>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</si>
  <si>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</si>
  <si>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</si>
  <si>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</si>
  <si>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</si>
  <si>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</si>
  <si>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</si>
  <si>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</si>
  <si>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</si>
  <si>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</si>
  <si>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</si>
  <si>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</si>
  <si>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</si>
  <si>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</si>
  <si>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</si>
  <si>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</si>
  <si>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</si>
  <si>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</si>
  <si>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</si>
  <si>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</si>
  <si>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</si>
  <si>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</si>
  <si>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</si>
  <si>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</si>
  <si>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</si>
  <si>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</si>
  <si>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</si>
  <si>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</si>
  <si>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</si>
  <si>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</si>
  <si>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</si>
  <si>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</si>
  <si>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</si>
  <si>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</si>
  <si>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</si>
  <si>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</si>
  <si>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</si>
  <si>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</si>
  <si>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</si>
  <si>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</si>
  <si>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</si>
  <si>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</si>
  <si>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</si>
  <si>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</si>
  <si>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</si>
  <si>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</si>
  <si>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</si>
  <si>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</si>
  <si>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</si>
  <si>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</si>
  <si>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</si>
  <si>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</si>
  <si>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</si>
  <si>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</si>
  <si>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</si>
  <si>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</si>
  <si>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</si>
  <si>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</si>
  <si>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</si>
  <si>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</si>
  <si>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</si>
  <si>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</si>
  <si>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</si>
  <si>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</si>
  <si>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</si>
  <si>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</si>
  <si>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</si>
  <si>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</si>
  <si>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</si>
  <si>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</si>
  <si>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</si>
  <si>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</si>
  <si>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</si>
  <si>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</si>
  <si>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</si>
  <si>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</si>
  <si>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</si>
  <si>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</si>
  <si>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</si>
  <si>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</si>
  <si>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</si>
  <si>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</si>
  <si>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</si>
  <si>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</si>
  <si>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</si>
  <si>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</si>
  <si>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</si>
  <si>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</si>
  <si>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</si>
  <si>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</si>
  <si>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</si>
  <si>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</si>
  <si>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</si>
  <si>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</si>
  <si>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</si>
  <si>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</si>
  <si>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</si>
  <si>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</si>
  <si>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</si>
  <si>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</si>
  <si>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</si>
  <si>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</si>
  <si>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</si>
  <si>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</si>
  <si>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</si>
  <si>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</si>
  <si>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</si>
  <si>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</si>
  <si>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</si>
  <si>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</si>
  <si>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</si>
  <si>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</si>
  <si>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</si>
  <si>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</si>
  <si>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</si>
  <si>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</si>
  <si>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</si>
  <si>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</si>
  <si>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</si>
  <si>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</si>
  <si>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</si>
  <si>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</si>
  <si>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</si>
  <si>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</si>
  <si>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</si>
  <si>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</si>
  <si>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</si>
  <si>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</si>
  <si>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</si>
  <si>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</si>
  <si>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</si>
  <si>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</si>
  <si>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</si>
  <si>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</si>
  <si>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</si>
  <si>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</si>
  <si>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</si>
  <si>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</si>
  <si>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</si>
  <si>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</si>
  <si>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</si>
  <si>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</si>
  <si>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</si>
  <si>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</si>
  <si>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</si>
  <si>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</si>
  <si>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</si>
  <si>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</si>
  <si>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</si>
  <si>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</si>
  <si>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</si>
  <si>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</si>
  <si>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</si>
  <si>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</si>
  <si>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</si>
  <si>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</si>
  <si>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</si>
  <si>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</si>
  <si>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</si>
  <si>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</si>
  <si>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</si>
  <si>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</si>
  <si>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</si>
  <si>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</si>
  <si>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</si>
  <si>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</si>
  <si>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</si>
  <si>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</si>
  <si>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</si>
  <si>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</si>
  <si>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</si>
  <si>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</si>
  <si>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</si>
  <si>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</si>
  <si>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</si>
  <si>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</si>
  <si>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</si>
  <si>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</si>
  <si>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</si>
  <si>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</si>
  <si>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</si>
  <si>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</si>
  <si>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</si>
  <si>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</si>
  <si>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</si>
  <si>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</si>
  <si>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</si>
  <si>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</si>
  <si>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</si>
  <si>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</si>
  <si>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</si>
  <si>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</si>
  <si>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</si>
  <si>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</si>
  <si>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</si>
  <si>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</si>
  <si>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</si>
  <si>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</si>
  <si>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</si>
  <si>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</si>
  <si>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</si>
  <si>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</si>
  <si>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</si>
  <si>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</si>
  <si>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</si>
  <si>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</si>
  <si>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</si>
  <si>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</si>
  <si>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</si>
  <si>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</si>
  <si>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</si>
  <si>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</si>
  <si>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</si>
  <si>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</si>
  <si>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</si>
  <si>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</si>
  <si>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</si>
  <si>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</si>
  <si>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</si>
  <si>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</si>
  <si>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</si>
  <si>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</si>
  <si>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</si>
  <si>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</si>
  <si>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</si>
  <si>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</si>
  <si>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</si>
  <si>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</si>
  <si>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</si>
  <si>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</si>
  <si>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</si>
  <si>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</si>
  <si>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</si>
  <si>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</si>
  <si>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</si>
  <si>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</si>
  <si>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</si>
  <si>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</si>
  <si>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</si>
  <si>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</si>
  <si>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</si>
  <si>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</si>
  <si>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</si>
  <si>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</si>
  <si>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</si>
  <si>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</si>
  <si>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</si>
  <si>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</si>
  <si>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</si>
  <si>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</si>
  <si>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</si>
  <si>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</si>
  <si>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</si>
  <si>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</si>
  <si>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</si>
  <si>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</si>
  <si>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</si>
  <si>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</si>
  <si>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</si>
  <si>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</si>
  <si>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</si>
  <si>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</si>
  <si>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</si>
  <si>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</si>
  <si>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</si>
  <si>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</si>
  <si>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</si>
  <si>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</si>
  <si>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</si>
  <si>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</si>
  <si>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</si>
  <si>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</si>
  <si>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</si>
  <si>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</si>
  <si>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</si>
  <si>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</si>
  <si>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</si>
  <si>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</si>
  <si>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</si>
  <si>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</si>
  <si>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</si>
  <si>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</si>
  <si>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</si>
  <si>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</si>
  <si>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</si>
  <si>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</si>
  <si>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</si>
  <si>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</si>
  <si>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</si>
  <si>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</si>
  <si>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</si>
  <si>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</si>
  <si>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</si>
  <si>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</si>
  <si>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</si>
  <si>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</si>
  <si>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</si>
  <si>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</si>
  <si>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</si>
  <si>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</si>
  <si>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</si>
  <si>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</si>
  <si>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</si>
  <si>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</si>
  <si>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</si>
  <si>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</si>
  <si>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</si>
  <si>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</si>
  <si>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</si>
  <si>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</si>
  <si>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</si>
  <si>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</si>
  <si>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</si>
  <si>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</si>
  <si>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</si>
  <si>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</si>
  <si>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</si>
  <si>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</si>
  <si>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</si>
  <si>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</si>
  <si>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</si>
  <si>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</si>
  <si>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</si>
  <si>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</si>
  <si>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</si>
  <si>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</si>
  <si>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</si>
  <si>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</si>
  <si>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</si>
  <si>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</si>
  <si>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</si>
  <si>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</si>
  <si>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</si>
  <si>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</si>
  <si>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</si>
  <si>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</si>
  <si>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</si>
  <si>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</si>
  <si>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</si>
  <si>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</si>
  <si>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</si>
  <si>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</si>
  <si>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</si>
  <si>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</si>
  <si>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</si>
  <si>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</si>
  <si>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</si>
  <si>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</si>
  <si>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</si>
  <si>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</si>
  <si>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</si>
  <si>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</si>
  <si>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</si>
  <si>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</si>
  <si>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</si>
  <si>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</si>
  <si>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</si>
  <si>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</si>
  <si>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</si>
  <si>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</si>
  <si>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</si>
  <si>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</si>
  <si>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</si>
  <si>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</si>
  <si>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</si>
  <si>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</si>
  <si>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</si>
  <si>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</si>
  <si>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</si>
  <si>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</si>
  <si>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</si>
  <si>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</si>
  <si>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</si>
  <si>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</si>
  <si>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</si>
  <si>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</si>
  <si>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</si>
  <si>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</si>
  <si>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</si>
  <si>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</si>
  <si>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</si>
  <si>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</si>
  <si>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</si>
  <si>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</si>
  <si>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</si>
  <si>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</si>
  <si>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</si>
  <si>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</si>
  <si>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</si>
  <si>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</si>
  <si>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</si>
  <si>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</si>
  <si>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</si>
  <si>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</si>
  <si>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</si>
  <si>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</si>
  <si>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</si>
  <si>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</si>
  <si>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</si>
  <si>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</si>
  <si>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</si>
  <si>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</si>
  <si>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</si>
  <si>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</si>
  <si>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</si>
  <si>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</si>
  <si>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</si>
  <si>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</si>
  <si>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</si>
  <si>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</si>
  <si>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</si>
  <si>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</si>
  <si>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</si>
  <si>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</si>
  <si>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</si>
  <si>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</si>
  <si>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</si>
  <si>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</si>
  <si>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</si>
  <si>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</si>
  <si>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</si>
  <si>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</si>
  <si>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</si>
  <si>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</si>
  <si>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</si>
  <si>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</si>
  <si>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</si>
  <si>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</si>
  <si>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</si>
  <si>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</si>
  <si>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</si>
  <si>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</si>
  <si>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</si>
  <si>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</si>
  <si>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</si>
  <si>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</si>
  <si>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</si>
  <si>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</si>
  <si>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</si>
  <si>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</si>
  <si>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</si>
  <si>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</si>
  <si>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</si>
  <si>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</si>
  <si>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</si>
  <si>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</si>
  <si>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</si>
  <si>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</si>
  <si>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</si>
  <si>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</si>
  <si>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</si>
  <si>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</si>
  <si>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</si>
  <si>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</si>
  <si>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</si>
  <si>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</si>
  <si>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</si>
  <si>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</si>
  <si>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</si>
  <si>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</si>
  <si>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</si>
  <si>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</si>
  <si>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</si>
  <si>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</si>
  <si>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</si>
  <si>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</si>
  <si>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</si>
  <si>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</si>
  <si>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</si>
  <si>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</si>
  <si>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</si>
  <si>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</si>
  <si>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</si>
  <si>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</si>
  <si>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</si>
  <si>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</si>
  <si>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</si>
  <si>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</si>
  <si>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</si>
  <si>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</si>
  <si>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</si>
  <si>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</si>
  <si>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</si>
  <si>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</si>
  <si>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</si>
  <si>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</si>
  <si>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</si>
  <si>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</si>
  <si>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</si>
  <si>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</si>
  <si>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</si>
  <si>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</si>
  <si>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</si>
  <si>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</si>
  <si>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</si>
  <si>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</si>
  <si>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</si>
  <si>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</si>
  <si>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</si>
  <si>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</si>
  <si>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</si>
  <si>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</si>
  <si>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</si>
  <si>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</si>
  <si>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</si>
  <si>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</si>
  <si>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</si>
  <si>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</si>
  <si>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</si>
  <si>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</si>
  <si>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</si>
  <si>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</si>
  <si>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</si>
  <si>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</si>
  <si>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</si>
  <si>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</si>
  <si>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</si>
  <si>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</si>
  <si>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</si>
  <si>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</si>
  <si>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</si>
  <si>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</si>
  <si>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</si>
  <si>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</si>
  <si>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</si>
  <si>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</si>
  <si>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</si>
  <si>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</si>
  <si>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</si>
  <si>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</si>
  <si>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</si>
  <si>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</si>
  <si>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</si>
  <si>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</si>
  <si>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</si>
  <si>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</si>
  <si>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</si>
  <si>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</si>
  <si>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</si>
  <si>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</si>
  <si>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</si>
  <si>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</si>
  <si>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</si>
  <si>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</si>
  <si>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</si>
  <si>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</si>
  <si>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</si>
  <si>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</si>
  <si>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</si>
  <si>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</si>
  <si>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</si>
  <si>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</si>
  <si>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</si>
  <si>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</si>
  <si>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</si>
  <si>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</si>
  <si>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</si>
  <si>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</si>
  <si>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</si>
  <si>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</si>
  <si>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</si>
  <si>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</si>
  <si>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</si>
  <si>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</si>
  <si>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</si>
  <si>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</si>
  <si>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</si>
  <si>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</si>
  <si>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</si>
  <si>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</si>
  <si>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</si>
  <si>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</si>
  <si>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</si>
  <si>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</si>
  <si>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</si>
  <si>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</si>
  <si>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</si>
  <si>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</si>
  <si>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</si>
  <si>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</si>
  <si>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</si>
  <si>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</si>
  <si>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</si>
  <si>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</si>
  <si>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</si>
  <si>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</si>
  <si>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</si>
  <si>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</si>
  <si>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</si>
  <si>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</si>
  <si>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</si>
  <si>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</si>
  <si>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</si>
  <si>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</si>
  <si>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</si>
  <si>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</si>
  <si>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</si>
  <si>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</si>
  <si>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</si>
  <si>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</si>
  <si>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</si>
  <si>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</si>
  <si>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</si>
  <si>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</si>
  <si>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</si>
  <si>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</si>
  <si>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</si>
  <si>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</si>
  <si>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</si>
  <si>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</si>
  <si>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</si>
  <si>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</si>
  <si>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</si>
  <si>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</si>
  <si>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</si>
  <si>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</si>
  <si>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</si>
  <si>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</si>
  <si>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</si>
  <si>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</si>
  <si>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</si>
  <si>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</si>
  <si>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</si>
  <si>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</si>
  <si>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</si>
  <si>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</si>
  <si>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</si>
  <si>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</si>
  <si>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</si>
  <si>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</si>
  <si>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</si>
  <si>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</si>
  <si>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</si>
  <si>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</si>
  <si>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</si>
  <si>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</si>
  <si>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</si>
  <si>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</si>
  <si>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</si>
  <si>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</si>
  <si>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</si>
  <si>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</si>
  <si>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</si>
  <si>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</si>
  <si>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</si>
  <si>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</si>
  <si>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</si>
  <si>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</si>
  <si>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</si>
  <si>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</si>
  <si>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</si>
  <si>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</si>
  <si>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</si>
  <si>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</si>
  <si>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</si>
  <si>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</si>
  <si>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</si>
  <si>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</si>
  <si>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</si>
  <si>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</si>
  <si>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</si>
  <si>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</si>
  <si>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</si>
  <si>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</si>
  <si>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</si>
  <si>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</si>
  <si>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</si>
  <si>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</si>
  <si>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</si>
  <si>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</si>
  <si>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</si>
  <si>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</si>
  <si>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</si>
  <si>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</si>
  <si>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</si>
  <si>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</si>
  <si>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</si>
  <si>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</si>
  <si>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</si>
  <si>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</si>
  <si>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</si>
  <si>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</si>
  <si>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</si>
  <si>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</si>
  <si>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</si>
  <si>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</si>
  <si>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</si>
  <si>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</si>
  <si>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</si>
  <si>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</si>
  <si>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</si>
  <si>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</si>
  <si>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</si>
  <si>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</si>
  <si>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</si>
  <si>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</si>
  <si>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</si>
  <si>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</si>
  <si>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</si>
  <si>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</si>
  <si>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</si>
  <si>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</si>
  <si>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</si>
  <si>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</si>
  <si>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</si>
  <si>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</si>
  <si>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</si>
  <si>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</si>
  <si>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</si>
  <si>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</si>
  <si>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</si>
  <si>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</si>
  <si>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</si>
  <si>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</si>
  <si>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</si>
  <si>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</si>
  <si>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</si>
  <si>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</si>
  <si>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</si>
  <si>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</si>
  <si>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</si>
  <si>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</si>
  <si>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</si>
  <si>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</si>
  <si>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</si>
  <si>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</si>
  <si>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</si>
  <si>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</si>
  <si>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</si>
  <si>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</si>
  <si>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</si>
  <si>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</si>
  <si>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</si>
  <si>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</si>
  <si>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</si>
  <si>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</si>
  <si>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</si>
  <si>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</si>
  <si>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</si>
  <si>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</si>
  <si>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</si>
  <si>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</si>
  <si>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</si>
  <si>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</si>
  <si>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</si>
  <si>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</si>
  <si>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</si>
  <si>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</si>
  <si>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</si>
  <si>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</si>
  <si>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</si>
  <si>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</si>
  <si>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</si>
  <si>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</si>
  <si>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</si>
  <si>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</si>
  <si>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</si>
  <si>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</si>
  <si>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</si>
  <si>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</si>
  <si>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</si>
  <si>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</si>
  <si>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</si>
  <si>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</si>
  <si>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</si>
  <si>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</si>
  <si>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</si>
  <si>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</si>
  <si>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</si>
  <si>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</si>
  <si>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</si>
  <si>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</si>
  <si>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</si>
  <si>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</si>
  <si>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</si>
  <si>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</si>
  <si>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</si>
  <si>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</si>
  <si>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</si>
  <si>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</si>
  <si>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</si>
  <si>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</si>
  <si>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</si>
  <si>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</si>
  <si>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</si>
  <si>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</si>
  <si>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</si>
  <si>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</si>
  <si>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</si>
  <si>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</si>
  <si>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</si>
  <si>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</si>
  <si>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</si>
  <si>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</si>
  <si>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</si>
  <si>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</si>
  <si>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</si>
  <si>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</si>
  <si>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</si>
  <si>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</si>
  <si>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</si>
  <si>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</si>
  <si>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</si>
  <si>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</si>
  <si>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</si>
  <si>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</si>
  <si>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</si>
  <si>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</si>
  <si>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</si>
  <si>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</si>
  <si>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</si>
  <si>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</si>
  <si>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</si>
  <si>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</si>
  <si>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</si>
  <si>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</si>
  <si>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</si>
  <si>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</si>
  <si>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</si>
  <si>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</si>
  <si>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</si>
  <si>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</si>
  <si>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</si>
  <si>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</si>
  <si>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</si>
  <si>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</si>
  <si>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</si>
  <si>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</si>
  <si>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</si>
  <si>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</si>
  <si>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</si>
  <si>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</si>
  <si>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</si>
  <si>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</si>
  <si>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</si>
  <si>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</si>
  <si>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</si>
  <si>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</si>
  <si>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</si>
  <si>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</si>
  <si>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</si>
  <si>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</si>
  <si>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</si>
  <si>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</si>
  <si>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</si>
  <si>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</si>
  <si>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</si>
  <si>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</si>
  <si>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</si>
  <si>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</si>
  <si>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</si>
  <si>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</si>
  <si>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</si>
  <si>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</si>
  <si>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</si>
  <si>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</si>
  <si>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</si>
  <si>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</si>
  <si>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</si>
  <si>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</si>
  <si>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</si>
  <si>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</si>
  <si>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</si>
  <si>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</si>
  <si>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</si>
  <si>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</si>
  <si>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</si>
  <si>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</si>
  <si>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</si>
  <si>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</si>
  <si>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</si>
  <si>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</si>
  <si>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</si>
  <si>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</si>
  <si>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</si>
  <si>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</si>
  <si>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</si>
  <si>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</si>
  <si>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</si>
  <si>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</si>
  <si>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</si>
  <si>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</si>
  <si>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</si>
  <si>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</si>
  <si>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</si>
  <si>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</si>
  <si>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</si>
  <si>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</si>
  <si>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</si>
  <si>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</si>
  <si>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</si>
  <si>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</si>
  <si>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</si>
  <si>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</si>
  <si>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</si>
  <si>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</si>
  <si>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</si>
  <si>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</si>
  <si>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</si>
  <si>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</si>
  <si>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</si>
  <si>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</si>
  <si>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</si>
  <si>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</si>
  <si>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</si>
  <si>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</si>
  <si>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</si>
  <si>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</si>
  <si>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</si>
  <si>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</si>
  <si>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</si>
  <si>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</si>
  <si>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</si>
  <si>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</si>
  <si>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</si>
  <si>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</si>
  <si>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</si>
  <si>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</si>
  <si>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</si>
  <si>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</si>
  <si>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</si>
  <si>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</si>
  <si>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</si>
  <si>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</si>
  <si>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</si>
  <si>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</si>
  <si>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</si>
  <si>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</si>
  <si>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</si>
  <si>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</si>
  <si>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</si>
  <si>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</si>
  <si>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</si>
  <si>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</si>
  <si>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</si>
  <si>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</si>
  <si>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</si>
  <si>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</si>
  <si>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</si>
  <si>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</si>
  <si>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</si>
  <si>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</si>
  <si>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</si>
  <si>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</si>
  <si>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</si>
  <si>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</si>
  <si>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</si>
  <si>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</si>
  <si>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</si>
  <si>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</si>
  <si>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</si>
  <si>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</si>
  <si>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</si>
  <si>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</si>
  <si>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</si>
  <si>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</si>
  <si>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</si>
  <si>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</si>
  <si>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</si>
  <si>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</si>
  <si>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</si>
  <si>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</si>
  <si>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</si>
  <si>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</si>
  <si>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</si>
  <si>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</si>
  <si>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</si>
  <si>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</si>
  <si>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</si>
  <si>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</si>
  <si>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</si>
  <si>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</si>
  <si>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</si>
  <si>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</si>
  <si>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</si>
  <si>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</si>
  <si>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</si>
  <si>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</si>
  <si>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</si>
  <si>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</si>
  <si>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</si>
  <si>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</si>
  <si>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</si>
  <si>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</si>
  <si>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</si>
  <si>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</si>
  <si>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</si>
  <si>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</si>
  <si>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</si>
  <si>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</si>
  <si>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</si>
  <si>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</si>
  <si>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</si>
  <si>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</si>
  <si>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</si>
  <si>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</si>
  <si>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</si>
  <si>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</si>
  <si>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</si>
  <si>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</si>
  <si>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</si>
  <si>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</si>
  <si>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</si>
  <si>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</si>
  <si>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</si>
  <si>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</si>
  <si>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</si>
  <si>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</si>
  <si>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</si>
  <si>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</si>
  <si>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</si>
  <si>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</si>
  <si>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</si>
  <si>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</si>
  <si>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</si>
  <si>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</si>
  <si>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</si>
  <si>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</si>
  <si>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</si>
  <si>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</si>
  <si>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</si>
  <si>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</si>
  <si>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</si>
  <si>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</si>
  <si>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</si>
  <si>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</si>
  <si>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</si>
  <si>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</si>
  <si>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</si>
  <si>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</si>
  <si>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</si>
  <si>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</si>
  <si>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</si>
  <si>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</si>
  <si>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</si>
  <si>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</si>
  <si>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</si>
  <si>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</si>
  <si>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</si>
  <si>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</si>
  <si>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</si>
  <si>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</si>
  <si>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</si>
  <si>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</si>
  <si>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</si>
  <si>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</si>
  <si>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</si>
  <si>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</si>
  <si>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</si>
  <si>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</si>
  <si>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</si>
  <si>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</si>
  <si>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</si>
  <si>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</si>
  <si>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</si>
  <si>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</si>
  <si>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</si>
  <si>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</si>
  <si>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</si>
  <si>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</si>
  <si>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</si>
  <si>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</si>
  <si>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</si>
  <si>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</si>
  <si>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</si>
  <si>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</si>
  <si>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</si>
  <si>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</si>
  <si>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</si>
  <si>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</si>
  <si>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</si>
  <si>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</si>
  <si>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</si>
  <si>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</si>
  <si>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</si>
  <si>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</si>
  <si>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</si>
  <si>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</si>
  <si>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</si>
  <si>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</si>
  <si>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</si>
  <si>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</si>
  <si>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</si>
  <si>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</si>
  <si>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</si>
  <si>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</si>
  <si>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</si>
  <si>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</si>
  <si>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</si>
  <si>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</si>
  <si>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</si>
  <si>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</si>
  <si>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</si>
  <si>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</si>
  <si>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</si>
  <si>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</si>
  <si>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</si>
  <si>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</si>
  <si>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</si>
  <si>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</si>
  <si>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</si>
  <si>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</si>
  <si>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</si>
  <si>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</si>
  <si>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</si>
  <si>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</si>
  <si>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</si>
  <si>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</si>
  <si>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</si>
  <si>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</si>
  <si>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</si>
  <si>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</si>
  <si>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</si>
  <si>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</si>
  <si>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</si>
  <si>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</si>
  <si>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</si>
  <si>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</si>
  <si>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</si>
  <si>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</si>
  <si>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</si>
  <si>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</si>
  <si>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</si>
  <si>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</si>
  <si>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</si>
  <si>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</si>
  <si>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</si>
  <si>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</si>
  <si>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</si>
  <si>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</si>
  <si>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</si>
  <si>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</si>
  <si>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</si>
  <si>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</si>
  <si>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</si>
  <si>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</si>
  <si>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</si>
  <si>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</si>
  <si>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</si>
  <si>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</si>
  <si>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</si>
  <si>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</si>
  <si>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</si>
  <si>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</si>
  <si>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</si>
  <si>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</si>
  <si>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</si>
  <si>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</si>
  <si>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</si>
  <si>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</si>
  <si>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</si>
  <si>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</si>
  <si>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</si>
  <si>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</si>
  <si>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</si>
  <si>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</si>
  <si>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</si>
  <si>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</si>
  <si>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</si>
  <si>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</si>
  <si>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</si>
  <si>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</si>
  <si>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</si>
  <si>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</si>
  <si>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</si>
  <si>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</si>
  <si>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</si>
  <si>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</si>
  <si>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</si>
  <si>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</si>
  <si>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</si>
  <si>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</si>
  <si>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</si>
  <si>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</si>
  <si>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</si>
  <si>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</si>
  <si>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</si>
  <si>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</si>
  <si>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</si>
  <si>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</si>
  <si>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</si>
  <si>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</si>
  <si>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</si>
  <si>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</si>
  <si>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</si>
  <si>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</si>
  <si>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</si>
  <si>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</si>
  <si>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</si>
  <si>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</si>
  <si>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</si>
  <si>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</si>
  <si>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</si>
  <si>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</si>
  <si>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</si>
  <si>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</si>
  <si>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</si>
  <si>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</si>
  <si>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</si>
  <si>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</si>
  <si>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</si>
  <si>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</si>
  <si>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</si>
  <si>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</si>
  <si>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</si>
  <si>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</si>
  <si>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</si>
  <si>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</si>
  <si>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</si>
  <si>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</si>
  <si>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</si>
  <si>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</si>
  <si>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</si>
  <si>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</si>
  <si>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</si>
  <si>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</si>
  <si>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</si>
  <si>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</si>
  <si>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</si>
  <si>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</si>
  <si>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</si>
  <si>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</si>
  <si>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</si>
  <si>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</si>
  <si>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</si>
  <si>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</si>
  <si>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</si>
  <si>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</si>
  <si>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</si>
  <si>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</si>
  <si>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</si>
  <si>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</si>
  <si>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</si>
  <si>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</si>
  <si>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</si>
  <si>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</si>
  <si>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</si>
  <si>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</si>
  <si>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</si>
  <si>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</si>
  <si>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</si>
  <si>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</si>
  <si>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</si>
  <si>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</si>
  <si>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</si>
  <si>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</si>
  <si>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</si>
  <si>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</si>
  <si>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</si>
  <si>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</si>
  <si>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</si>
  <si>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</si>
  <si>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</si>
  <si>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</si>
  <si>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</si>
  <si>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</si>
  <si>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</si>
  <si>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</si>
  <si>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</si>
  <si>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</si>
  <si>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</si>
  <si>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</si>
  <si>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</si>
  <si>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</si>
  <si>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</si>
  <si>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</si>
  <si>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</si>
  <si>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</si>
  <si>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</si>
  <si>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</si>
  <si>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</si>
  <si>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</si>
  <si>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</si>
  <si>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</si>
  <si>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</si>
  <si>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</si>
  <si>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</si>
  <si>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</si>
  <si>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</si>
  <si>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</si>
  <si>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</si>
  <si>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</si>
  <si>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</si>
  <si>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</si>
  <si>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</si>
  <si>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</si>
  <si>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</si>
  <si>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</si>
  <si>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</si>
  <si>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</si>
  <si>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</si>
  <si>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</si>
  <si>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</si>
  <si>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</si>
  <si>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</si>
  <si>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</si>
  <si>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</si>
  <si>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</si>
  <si>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</si>
  <si>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</si>
  <si>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</si>
  <si>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</si>
  <si>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</si>
  <si>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</si>
  <si>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</si>
  <si>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</si>
  <si>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</si>
  <si>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</si>
  <si>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</si>
  <si>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</si>
  <si>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</si>
  <si>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</si>
  <si>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</si>
  <si>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</si>
  <si>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</si>
  <si>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</si>
  <si>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</si>
  <si>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</si>
  <si>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</si>
  <si>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</si>
  <si>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</si>
  <si>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</si>
  <si>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</si>
  <si>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</si>
  <si>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</si>
  <si>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</si>
  <si>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</si>
  <si>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</si>
  <si>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</si>
  <si>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</si>
  <si>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</si>
  <si>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</si>
  <si>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</si>
  <si>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</si>
  <si>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</si>
  <si>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</si>
  <si>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</si>
  <si>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</si>
  <si>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</si>
  <si>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</si>
  <si>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</si>
  <si>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</si>
  <si>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</si>
  <si>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</si>
  <si>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</si>
  <si>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</si>
  <si>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</si>
  <si>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</si>
  <si>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</si>
  <si>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</si>
  <si>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</si>
  <si>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</si>
  <si>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</si>
  <si>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</si>
  <si>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</si>
  <si>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</si>
  <si>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</si>
  <si>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</si>
  <si>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</si>
  <si>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</si>
  <si>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</si>
  <si>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</si>
  <si>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</si>
  <si>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</si>
  <si>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</si>
  <si>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</si>
  <si>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</si>
  <si>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</si>
  <si>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</si>
  <si>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</si>
  <si>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</si>
  <si>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</si>
  <si>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</si>
  <si>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</si>
  <si>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</si>
  <si>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</si>
  <si>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</si>
  <si>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</si>
  <si>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</si>
  <si>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</si>
  <si>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</si>
  <si>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</si>
  <si>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</si>
  <si>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</si>
  <si>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</si>
  <si>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</si>
  <si>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</si>
  <si>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</si>
  <si>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</si>
  <si>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</si>
  <si>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</si>
  <si>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</si>
  <si>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</si>
  <si>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</si>
  <si>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</si>
  <si>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</si>
  <si>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</si>
  <si>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</si>
  <si>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</si>
  <si>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</si>
  <si>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</si>
  <si>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</si>
  <si>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</si>
  <si>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</si>
  <si>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</si>
  <si>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</si>
  <si>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</si>
  <si>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</si>
  <si>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</si>
  <si>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</si>
  <si>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</si>
  <si>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</si>
  <si>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</si>
  <si>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</si>
  <si>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</si>
  <si>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</si>
  <si>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</si>
  <si>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</si>
  <si>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</si>
  <si>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</si>
  <si>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</si>
  <si>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</si>
  <si>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</si>
  <si>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</si>
  <si>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</si>
  <si>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</si>
  <si>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</si>
  <si>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</si>
  <si>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</si>
  <si>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</si>
  <si>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</si>
  <si>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</si>
  <si>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</si>
  <si>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</si>
  <si>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</si>
  <si>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</si>
  <si>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</si>
  <si>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</si>
  <si>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</si>
  <si>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</si>
  <si>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</si>
  <si>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</si>
  <si>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</si>
  <si>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</si>
  <si>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</si>
  <si>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</si>
  <si>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</si>
  <si>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</si>
  <si>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</si>
  <si>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</si>
  <si>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</si>
  <si>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</si>
  <si>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</si>
  <si>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</si>
  <si>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</si>
  <si>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</si>
  <si>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</si>
  <si>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</si>
  <si>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</si>
  <si>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</si>
  <si>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</si>
  <si>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</si>
  <si>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</si>
  <si>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</si>
  <si>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</si>
  <si>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</si>
  <si>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</si>
  <si>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</si>
  <si>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</si>
  <si>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</si>
  <si>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</si>
  <si>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</si>
  <si>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</si>
  <si>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</si>
  <si>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</si>
  <si>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</si>
  <si>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</si>
  <si>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</si>
  <si>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</si>
  <si>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</si>
  <si>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</si>
  <si>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</si>
  <si>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</si>
  <si>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</si>
  <si>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</si>
  <si>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</si>
  <si>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</si>
  <si>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</si>
  <si>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</si>
  <si>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</si>
  <si>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</si>
  <si>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</si>
  <si>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</si>
  <si>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</si>
  <si>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</si>
  <si>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</si>
  <si>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</si>
  <si>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</si>
  <si>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</si>
  <si>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</si>
  <si>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</si>
  <si>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</si>
  <si>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</si>
  <si>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</si>
  <si>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</si>
  <si>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</si>
  <si>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</si>
  <si>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</si>
  <si>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</si>
  <si>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</si>
  <si>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</si>
  <si>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</si>
  <si>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</si>
  <si>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</si>
  <si>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</si>
  <si>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</si>
  <si>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</si>
  <si>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</si>
  <si>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</si>
  <si>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</si>
  <si>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</si>
  <si>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</si>
  <si>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</si>
  <si>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</si>
  <si>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</si>
  <si>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</si>
  <si>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</si>
  <si>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</si>
  <si>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</si>
  <si>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</si>
  <si>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</si>
  <si>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</si>
  <si>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</si>
  <si>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</si>
  <si>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</si>
  <si>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</si>
  <si>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</si>
  <si>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</si>
  <si>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</si>
  <si>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</si>
  <si>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</si>
  <si>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</si>
  <si>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</si>
  <si>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</si>
  <si>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</si>
  <si>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</si>
  <si>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</si>
  <si>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</si>
  <si>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</si>
  <si>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</si>
  <si>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</si>
  <si>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</si>
  <si>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</si>
  <si>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</si>
  <si>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</si>
  <si>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</si>
  <si>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</si>
  <si>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</si>
  <si>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</si>
  <si>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</si>
  <si>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</si>
  <si>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</si>
  <si>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</si>
  <si>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</si>
  <si>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</si>
  <si>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</si>
  <si>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</si>
  <si>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</si>
  <si>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</si>
  <si>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</si>
  <si>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</si>
  <si>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</si>
  <si>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</si>
  <si>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</si>
  <si>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</si>
  <si>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</si>
  <si>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</si>
  <si>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</si>
  <si>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</si>
  <si>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</si>
  <si>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</si>
  <si>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</si>
  <si>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</si>
  <si>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</si>
  <si>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</si>
  <si>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</si>
  <si>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</si>
  <si>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</si>
  <si>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</si>
  <si>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</si>
  <si>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</si>
  <si>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</si>
  <si>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</si>
  <si>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</si>
  <si>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</si>
  <si>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</si>
  <si>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</si>
  <si>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</si>
  <si>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</si>
  <si>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</si>
  <si>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</si>
  <si>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</si>
  <si>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</si>
  <si>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</si>
  <si>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</si>
  <si>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</si>
  <si>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</si>
  <si>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</si>
  <si>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</si>
  <si>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</si>
  <si>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</si>
  <si>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</si>
  <si>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</si>
  <si>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</si>
  <si>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</si>
  <si>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</si>
  <si>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</si>
  <si>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</si>
  <si>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</si>
  <si>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</si>
  <si>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</si>
  <si>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</si>
  <si>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</si>
  <si>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</si>
  <si>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</si>
  <si>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</si>
  <si>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</si>
  <si>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</si>
  <si>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</si>
  <si>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</si>
  <si>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</si>
  <si>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</si>
  <si>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</si>
  <si>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</si>
  <si>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</si>
  <si>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</si>
  <si>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</si>
  <si>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</si>
  <si>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</si>
  <si>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</si>
  <si>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</si>
  <si>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</si>
  <si>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</si>
  <si>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</si>
  <si>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</si>
  <si>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</si>
  <si>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</si>
  <si>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</si>
  <si>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</si>
  <si>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</si>
  <si>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</si>
  <si>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</si>
  <si>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</si>
  <si>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</si>
  <si>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</si>
  <si>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</si>
  <si>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</si>
  <si>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</si>
  <si>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</si>
  <si>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</si>
  <si>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</si>
  <si>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</si>
  <si>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</si>
  <si>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</si>
  <si>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</si>
  <si>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</si>
  <si>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</si>
  <si>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</si>
  <si>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</si>
  <si>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</si>
  <si>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</si>
  <si>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</si>
  <si>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</si>
  <si>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</si>
  <si>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</si>
  <si>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</si>
  <si>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</si>
  <si>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</si>
  <si>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</si>
  <si>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</si>
  <si>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</si>
  <si>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</si>
  <si>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</si>
  <si>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</si>
  <si>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</si>
  <si>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</si>
  <si>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</si>
  <si>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</si>
  <si>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</si>
  <si>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</si>
  <si>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</si>
  <si>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</si>
  <si>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</si>
  <si>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</si>
  <si>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</si>
  <si>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</si>
  <si>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</si>
  <si>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</si>
  <si>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</si>
  <si>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</si>
  <si>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</si>
  <si>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</si>
  <si>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</si>
  <si>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</si>
  <si>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</si>
  <si>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</si>
  <si>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</si>
  <si>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</si>
  <si>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</si>
  <si>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</si>
  <si>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</si>
  <si>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</si>
  <si>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</si>
  <si>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</si>
  <si>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</si>
  <si>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</si>
  <si>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</si>
  <si>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</si>
  <si>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</si>
  <si>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</si>
  <si>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</si>
  <si>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</si>
  <si>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</si>
  <si>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</si>
  <si>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</si>
  <si>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</si>
  <si>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</si>
  <si>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</si>
  <si>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</si>
  <si>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</si>
  <si>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</si>
  <si>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</si>
  <si>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</si>
  <si>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</si>
  <si>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</si>
  <si>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</si>
  <si>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</si>
  <si>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</si>
  <si>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</si>
  <si>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</si>
  <si>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</si>
  <si>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</si>
  <si>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</si>
  <si>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</si>
  <si>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</si>
  <si>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</si>
  <si>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</si>
  <si>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</si>
  <si>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</si>
  <si>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</si>
  <si>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</si>
  <si>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</si>
  <si>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</si>
  <si>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</si>
  <si>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</si>
  <si>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</si>
  <si>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</si>
  <si>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</si>
  <si>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</si>
  <si>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</si>
  <si>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</si>
  <si>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</si>
  <si>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</si>
  <si>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</si>
  <si>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</si>
  <si>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</si>
  <si>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</si>
  <si>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</si>
  <si>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</si>
  <si>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</si>
  <si>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</si>
  <si>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</si>
  <si>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</si>
  <si>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</si>
  <si>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</si>
  <si>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</si>
  <si>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</si>
  <si>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</si>
  <si>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</si>
  <si>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</si>
  <si>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</si>
  <si>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</si>
  <si>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</si>
  <si>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</si>
  <si>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</si>
  <si>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</si>
  <si>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</si>
  <si>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</si>
  <si>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</si>
  <si>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</si>
  <si>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</si>
  <si>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</si>
  <si>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</si>
  <si>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</si>
  <si>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</si>
  <si>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</si>
  <si>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</si>
  <si>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</si>
  <si>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</si>
  <si>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</si>
  <si>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</si>
  <si>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</si>
  <si>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</si>
  <si>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</si>
  <si>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</si>
  <si>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</si>
  <si>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</si>
  <si>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</si>
  <si>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</si>
  <si>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</si>
  <si>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</si>
  <si>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</si>
  <si>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</si>
  <si>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</si>
  <si>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</si>
  <si>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</si>
  <si>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</si>
  <si>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</si>
  <si>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</si>
  <si>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</si>
  <si>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</si>
  <si>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</si>
  <si>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</si>
  <si>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</si>
  <si>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</si>
  <si>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</si>
  <si>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</si>
  <si>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</si>
  <si>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</si>
  <si>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</si>
  <si>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</si>
  <si>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</si>
  <si>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</si>
  <si>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</si>
  <si>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</si>
  <si>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</si>
  <si>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</si>
  <si>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</si>
  <si>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</si>
  <si>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</si>
  <si>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</si>
  <si>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</si>
  <si>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</si>
  <si>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</si>
  <si>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</si>
  <si>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</si>
  <si>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</si>
  <si>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</si>
  <si>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</si>
  <si>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</si>
  <si>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</si>
  <si>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</si>
  <si>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</si>
  <si>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</si>
  <si>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</si>
  <si>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</si>
  <si>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</si>
  <si>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</si>
  <si>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</si>
  <si>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</si>
  <si>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</si>
  <si>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</si>
  <si>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</si>
  <si>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</si>
  <si>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</si>
  <si>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</si>
  <si>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</si>
  <si>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</si>
  <si>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</si>
  <si>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</si>
  <si>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</si>
  <si>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</si>
  <si>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</si>
  <si>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</si>
  <si>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</si>
  <si>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</si>
  <si>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</si>
  <si>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</si>
  <si>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</si>
  <si>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</si>
  <si>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</si>
  <si>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</si>
  <si>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</si>
  <si>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</si>
  <si>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</si>
  <si>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</si>
  <si>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</si>
  <si>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</si>
  <si>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</si>
  <si>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</si>
  <si>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</si>
  <si>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</si>
  <si>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</si>
  <si>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</si>
  <si>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</si>
  <si>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</si>
  <si>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</si>
  <si>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</si>
  <si>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</si>
  <si>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</si>
  <si>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</si>
  <si>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</si>
  <si>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</si>
  <si>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</si>
  <si>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</si>
  <si>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</si>
  <si>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</si>
  <si>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</si>
  <si>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</si>
  <si>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</si>
  <si>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</si>
  <si>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</si>
  <si>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</si>
  <si>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</si>
  <si>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</si>
  <si>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</si>
  <si>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</si>
  <si>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</si>
  <si>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</si>
  <si>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</si>
  <si>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</si>
  <si>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</si>
  <si>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</si>
  <si>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</si>
  <si>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</si>
  <si>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</si>
  <si>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</si>
  <si>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</si>
  <si>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</si>
  <si>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</si>
  <si>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</si>
  <si>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</si>
  <si>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</si>
  <si>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</si>
  <si>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</si>
  <si>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</si>
  <si>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</si>
  <si>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</si>
  <si>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</si>
  <si>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</si>
  <si>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</si>
  <si>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</si>
  <si>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</si>
  <si>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</si>
  <si>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</si>
  <si>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</si>
  <si>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</si>
  <si>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</si>
  <si>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</si>
  <si>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</si>
  <si>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</si>
  <si>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</si>
  <si>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</si>
  <si>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</si>
  <si>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</si>
  <si>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</si>
  <si>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</si>
  <si>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</si>
  <si>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</si>
  <si>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</si>
  <si>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</si>
  <si>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</si>
  <si>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</si>
  <si>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</si>
  <si>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</si>
  <si>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</si>
  <si>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</si>
  <si>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</si>
  <si>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</si>
  <si>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</si>
  <si>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</si>
  <si>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</si>
  <si>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</si>
  <si>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</si>
  <si>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</si>
  <si>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</si>
  <si>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</si>
  <si>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</si>
  <si>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</si>
  <si>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</si>
  <si>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</si>
  <si>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</si>
  <si>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</si>
  <si>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</si>
  <si>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</si>
  <si>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</si>
  <si>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</si>
  <si>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</si>
  <si>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</si>
  <si>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</si>
  <si>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</si>
  <si>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</si>
  <si>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</si>
  <si>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</si>
  <si>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</si>
  <si>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</si>
  <si>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</si>
  <si>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</si>
  <si>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</si>
  <si>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</si>
  <si>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</si>
  <si>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</si>
  <si>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</si>
  <si>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</si>
  <si>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</si>
  <si>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</si>
  <si>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</si>
  <si>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</si>
  <si>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</si>
  <si>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</si>
  <si>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</si>
  <si>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</si>
  <si>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</si>
  <si>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</si>
  <si>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</si>
  <si>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</si>
  <si>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</si>
  <si>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</si>
  <si>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</si>
  <si>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</si>
  <si>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</si>
  <si>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</si>
  <si>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</si>
  <si>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</si>
  <si>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</si>
  <si>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</si>
  <si>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</si>
  <si>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</si>
  <si>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</si>
  <si>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</si>
  <si>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</si>
  <si>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</si>
  <si>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</si>
  <si>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</si>
  <si>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</si>
  <si>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</si>
  <si>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</si>
  <si>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</si>
  <si>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</si>
  <si>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</si>
  <si>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</si>
  <si>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</si>
  <si>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</si>
  <si>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</si>
  <si>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</si>
  <si>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</si>
  <si>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</si>
  <si>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</si>
  <si>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</si>
  <si>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</si>
  <si>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</si>
  <si>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</si>
  <si>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</si>
  <si>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</si>
  <si>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</si>
  <si>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</si>
  <si>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</si>
  <si>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</si>
  <si>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</si>
  <si>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</si>
  <si>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</si>
  <si>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</si>
  <si>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</si>
  <si>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</si>
  <si>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</si>
  <si>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</si>
  <si>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</si>
  <si>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</si>
  <si>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</si>
  <si>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</si>
  <si>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</si>
  <si>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</si>
  <si>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</si>
  <si>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</si>
  <si>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</si>
  <si>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</si>
  <si>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</si>
  <si>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</si>
  <si>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</si>
  <si>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</si>
  <si>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</si>
  <si>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</si>
  <si>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</si>
  <si>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</si>
  <si>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</si>
  <si>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</si>
  <si>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</si>
  <si>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</si>
  <si>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</si>
  <si>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</si>
  <si>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</si>
  <si>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</si>
  <si>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</si>
  <si>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</si>
  <si>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</si>
  <si>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</si>
  <si>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</si>
  <si>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</si>
  <si>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</si>
  <si>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</si>
  <si>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</si>
  <si>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</si>
  <si>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</si>
  <si>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</si>
  <si>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</si>
  <si>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</si>
  <si>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</si>
  <si>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</si>
  <si>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</si>
  <si>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</si>
  <si>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</si>
  <si>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</si>
  <si>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</si>
  <si>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</si>
  <si>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</si>
  <si>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</si>
  <si>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</si>
  <si>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</si>
  <si>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</si>
  <si>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</si>
  <si>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</si>
  <si>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</si>
  <si>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</si>
  <si>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</si>
  <si>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</si>
  <si>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</si>
  <si>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</si>
  <si>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</si>
  <si>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</si>
  <si>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</si>
  <si>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</si>
  <si>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</si>
  <si>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</si>
  <si>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</si>
  <si>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</si>
  <si>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</si>
  <si>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</si>
  <si>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</si>
  <si>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</si>
  <si>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</si>
  <si>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</si>
  <si>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</si>
  <si>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</si>
  <si>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</si>
  <si>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</si>
  <si>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</si>
  <si>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</si>
  <si>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</si>
  <si>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</si>
  <si>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</si>
  <si>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</si>
  <si>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</si>
  <si>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</si>
  <si>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</si>
  <si>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</si>
  <si>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</si>
  <si>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</si>
  <si>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</si>
  <si>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</si>
  <si>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</si>
  <si>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</si>
  <si>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</si>
  <si>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</si>
  <si>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</si>
  <si>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</si>
  <si>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</si>
  <si>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</si>
  <si>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</si>
  <si>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</si>
  <si>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</si>
  <si>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</si>
  <si>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</si>
  <si>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</si>
  <si>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</si>
  <si>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</si>
  <si>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</si>
  <si>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</si>
  <si>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</si>
  <si>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</si>
  <si>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</si>
  <si>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</si>
  <si>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</si>
  <si>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</si>
  <si>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</si>
  <si>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</si>
  <si>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</si>
  <si>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</si>
  <si>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</si>
  <si>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</si>
  <si>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</si>
  <si>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</si>
  <si>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</si>
  <si>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</si>
  <si>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</si>
  <si>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</si>
  <si>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</si>
  <si>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</si>
  <si>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</si>
  <si>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</si>
  <si>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</si>
  <si>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</si>
  <si>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</si>
  <si>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</si>
  <si>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</si>
  <si>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</si>
  <si>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</si>
  <si>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</si>
  <si>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</si>
  <si>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</si>
  <si>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</si>
  <si>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</si>
  <si>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</si>
  <si>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</si>
  <si>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</si>
  <si>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</si>
  <si>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</si>
  <si>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</si>
  <si>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</si>
  <si>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</si>
  <si>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</si>
  <si>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</si>
  <si>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</si>
  <si>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</si>
  <si>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</si>
  <si>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</si>
  <si>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</si>
  <si>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</si>
  <si>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</si>
  <si>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</si>
  <si>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</si>
  <si>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</si>
  <si>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</si>
  <si>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</si>
  <si>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</si>
  <si>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</si>
  <si>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</si>
  <si>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</si>
  <si>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</si>
  <si>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</si>
  <si>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</si>
  <si>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</si>
  <si>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</si>
  <si>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</si>
  <si>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</si>
  <si>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</si>
  <si>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</si>
  <si>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</si>
  <si>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</si>
  <si>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</si>
  <si>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</si>
  <si>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</si>
  <si>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</si>
  <si>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</si>
  <si>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</si>
  <si>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</si>
  <si>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</si>
  <si>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</si>
  <si>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</si>
  <si>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</si>
  <si>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</si>
  <si>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</si>
  <si>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</si>
  <si>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</si>
  <si>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</si>
  <si>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</si>
  <si>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</si>
  <si>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</si>
  <si>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</si>
  <si>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</si>
  <si>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</si>
  <si>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</si>
  <si>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</si>
  <si>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</si>
  <si>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</si>
  <si>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</si>
  <si>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</si>
  <si>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</si>
  <si>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</si>
  <si>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</si>
  <si>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</si>
  <si>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</si>
  <si>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</si>
  <si>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</si>
  <si>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</si>
  <si>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</si>
  <si>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</si>
  <si>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</si>
  <si>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</si>
  <si>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</si>
  <si>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</si>
  <si>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</si>
  <si>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</si>
  <si>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</si>
  <si>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</si>
  <si>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</si>
  <si>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</si>
  <si>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</si>
  <si>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</si>
  <si>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</si>
  <si>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</si>
  <si>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</si>
  <si>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</si>
  <si>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</si>
  <si>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</si>
  <si>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</si>
  <si>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</si>
  <si>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</si>
  <si>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</si>
  <si>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</si>
  <si>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</si>
  <si>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</si>
  <si>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</si>
  <si>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</si>
  <si>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</si>
  <si>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</si>
  <si>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</si>
  <si>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</si>
  <si>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</si>
  <si>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</si>
  <si>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</si>
  <si>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</si>
  <si>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</si>
  <si>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</si>
  <si>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</si>
  <si>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</si>
  <si>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</si>
  <si>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</si>
  <si>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</si>
  <si>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</si>
  <si>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</si>
  <si>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</si>
  <si>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</si>
  <si>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</si>
  <si>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</si>
  <si>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</si>
  <si>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</si>
  <si>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</si>
  <si>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</si>
  <si>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</si>
  <si>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</si>
  <si>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</si>
  <si>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</si>
  <si>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</si>
  <si>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</si>
  <si>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</si>
  <si>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</si>
  <si>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</si>
  <si>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</si>
  <si>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</si>
  <si>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</si>
  <si>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</si>
  <si>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</si>
  <si>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</si>
  <si>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</si>
  <si>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</si>
  <si>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</si>
  <si>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</si>
  <si>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</si>
  <si>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</si>
  <si>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</si>
  <si>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</si>
  <si>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</si>
  <si>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</si>
  <si>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</si>
  <si>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</si>
  <si>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</si>
  <si>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</si>
  <si>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</si>
  <si>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</si>
  <si>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</si>
  <si>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</si>
  <si>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</si>
  <si>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</si>
  <si>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</si>
  <si>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</si>
  <si>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</si>
  <si>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</si>
  <si>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</si>
  <si>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</si>
  <si>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</si>
  <si>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</si>
  <si>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</si>
  <si>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</si>
  <si>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</si>
  <si>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</si>
  <si>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</si>
  <si>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</si>
  <si>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</si>
  <si>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</si>
  <si>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</si>
  <si>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</si>
  <si>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</si>
  <si>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</si>
  <si>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</si>
  <si>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</si>
  <si>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</si>
  <si>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</si>
  <si>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</si>
  <si>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</si>
  <si>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</si>
  <si>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</si>
  <si>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</si>
  <si>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</si>
  <si>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</si>
  <si>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</si>
  <si>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</si>
  <si>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</si>
  <si>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</si>
  <si>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</si>
  <si>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</si>
  <si>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</si>
  <si>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</si>
  <si>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</si>
  <si>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</si>
  <si>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</si>
  <si>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</si>
  <si>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</si>
  <si>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</si>
  <si>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</si>
  <si>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</si>
  <si>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</si>
  <si>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</si>
  <si>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</si>
  <si>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</si>
  <si>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</si>
  <si>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</si>
  <si>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</si>
  <si>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</si>
  <si>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</si>
  <si>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</si>
  <si>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</si>
  <si>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</si>
  <si>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</si>
  <si>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</si>
  <si>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</si>
  <si>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</si>
  <si>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</si>
  <si>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</si>
  <si>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</si>
  <si>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</si>
  <si>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</si>
  <si>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</si>
  <si>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</si>
  <si>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</si>
  <si>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</si>
  <si>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</si>
  <si>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</si>
  <si>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</si>
  <si>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</si>
  <si>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</si>
  <si>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</si>
  <si>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</si>
  <si>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</si>
  <si>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</si>
  <si>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</si>
  <si>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</si>
  <si>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</si>
  <si>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</si>
  <si>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</si>
  <si>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</si>
  <si>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</si>
  <si>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</si>
  <si>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</si>
  <si>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</si>
  <si>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</si>
  <si>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</si>
  <si>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</si>
  <si>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</si>
  <si>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</si>
  <si>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</si>
  <si>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</si>
  <si>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</si>
  <si>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</si>
  <si>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</si>
  <si>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</si>
  <si>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</si>
  <si>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</si>
  <si>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</si>
  <si>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</si>
  <si>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</si>
  <si>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</si>
  <si>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</si>
  <si>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</si>
  <si>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</si>
  <si>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</si>
  <si>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</si>
  <si>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</si>
  <si>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</si>
  <si>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</si>
  <si>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</si>
  <si>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</si>
  <si>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</si>
  <si>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</si>
  <si>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</si>
  <si>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</si>
  <si>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</si>
  <si>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</si>
  <si>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</si>
  <si>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</si>
  <si>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</si>
  <si>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</si>
  <si>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</si>
  <si>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</si>
  <si>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</si>
  <si>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</si>
  <si>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</si>
  <si>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</si>
  <si>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</si>
  <si>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</si>
  <si>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</si>
  <si>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</si>
  <si>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</si>
  <si>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</si>
  <si>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</si>
  <si>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</si>
  <si>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</si>
  <si>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</si>
  <si>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</si>
  <si>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</si>
  <si>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</si>
  <si>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</si>
  <si>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</si>
  <si>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</si>
  <si>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</si>
  <si>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</si>
  <si>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</si>
  <si>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</si>
  <si>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</si>
  <si>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</si>
  <si>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</si>
  <si>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</si>
  <si>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</si>
  <si>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</si>
  <si>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</si>
  <si>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</si>
  <si>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</si>
  <si>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</si>
  <si>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</si>
  <si>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</si>
  <si>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</si>
  <si>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</si>
  <si>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</si>
  <si>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</si>
  <si>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</si>
  <si>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</si>
  <si>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</si>
  <si>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</si>
  <si>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</si>
  <si>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</si>
  <si>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</si>
  <si>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</si>
  <si>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</si>
  <si>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</si>
  <si>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</si>
  <si>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</si>
  <si>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</si>
  <si>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</si>
  <si>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</si>
  <si>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</si>
  <si>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</si>
  <si>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</si>
  <si>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</si>
  <si>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</si>
  <si>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</si>
  <si>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</si>
  <si>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</si>
  <si>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</si>
  <si>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</si>
  <si>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</si>
  <si>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</si>
  <si>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</si>
  <si>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</si>
  <si>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</si>
  <si>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</si>
  <si>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</si>
  <si>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</si>
  <si>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</si>
  <si>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</si>
  <si>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</si>
  <si>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</si>
  <si>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</si>
  <si>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</si>
  <si>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</si>
  <si>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</si>
  <si>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</si>
  <si>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</si>
  <si>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</si>
  <si>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</si>
  <si>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</si>
  <si>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</si>
  <si>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</si>
  <si>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</si>
  <si>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</si>
  <si>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</si>
  <si>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</si>
  <si>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</si>
  <si>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</si>
  <si>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</si>
  <si>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</si>
  <si>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</si>
  <si>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</si>
  <si>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</si>
  <si>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</si>
  <si>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</si>
  <si>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</si>
  <si>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</si>
  <si>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</si>
  <si>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</si>
  <si>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</si>
  <si>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</si>
  <si>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</si>
  <si>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</si>
  <si>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</si>
  <si>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</si>
  <si>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</si>
  <si>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</si>
  <si>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</si>
  <si>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</si>
  <si>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</si>
  <si>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</si>
  <si>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</si>
  <si>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</si>
  <si>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</si>
  <si>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</si>
  <si>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</si>
  <si>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</si>
  <si>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</si>
  <si>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</si>
  <si>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</si>
  <si>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</si>
  <si>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</si>
  <si>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</si>
  <si>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</si>
  <si>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</si>
  <si>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</si>
  <si>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</si>
  <si>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</si>
  <si>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</si>
  <si>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</si>
  <si>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</si>
  <si>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</si>
  <si>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</si>
  <si>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</si>
  <si>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</si>
  <si>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</si>
  <si>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</si>
  <si>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</si>
  <si>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</si>
  <si>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</si>
  <si>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</si>
  <si>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</si>
  <si>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</si>
  <si>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</si>
  <si>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</si>
  <si>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</si>
  <si>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</si>
  <si>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</si>
  <si>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</si>
  <si>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</si>
  <si>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</si>
  <si>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</si>
  <si>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</si>
  <si>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</si>
  <si>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</si>
  <si>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</si>
  <si>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</si>
  <si>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</si>
  <si>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</si>
  <si>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</si>
  <si>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</si>
  <si>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</si>
  <si>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</si>
  <si>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</si>
  <si>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</si>
  <si>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</si>
  <si>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</si>
  <si>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</si>
  <si>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</si>
  <si>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</si>
  <si>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</si>
  <si>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</si>
  <si>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</si>
  <si>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</si>
  <si>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</si>
  <si>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</si>
  <si>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</si>
  <si>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</si>
  <si>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</si>
  <si>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</si>
  <si>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</si>
  <si>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</si>
  <si>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</si>
  <si>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</si>
  <si>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</si>
  <si>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</si>
  <si>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</si>
  <si>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</si>
  <si>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</si>
  <si>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</si>
  <si>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</si>
  <si>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</si>
  <si>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</si>
  <si>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</si>
  <si>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</si>
  <si>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</si>
  <si>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</si>
  <si>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</si>
  <si>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</si>
  <si>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</si>
  <si>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</si>
  <si>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</si>
  <si>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</si>
  <si>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</si>
  <si>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</si>
  <si>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</si>
  <si>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</si>
  <si>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</si>
  <si>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</si>
  <si>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</si>
  <si>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</si>
  <si>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</si>
  <si>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</si>
  <si>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</si>
  <si>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</si>
  <si>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</si>
  <si>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</si>
  <si>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</si>
  <si>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</si>
  <si>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</si>
  <si>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</si>
  <si>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</si>
  <si>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</si>
  <si>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</si>
  <si>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</si>
  <si>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</si>
  <si>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</si>
  <si>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</si>
  <si>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</si>
  <si>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</si>
  <si>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</si>
  <si>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</si>
  <si>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</si>
  <si>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</si>
  <si>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</si>
  <si>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</si>
  <si>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</si>
  <si>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</si>
  <si>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</si>
  <si>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</si>
  <si>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</si>
  <si>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</si>
  <si>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</si>
  <si>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</si>
  <si>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</si>
  <si>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</si>
  <si>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</si>
  <si>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</si>
  <si>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</si>
  <si>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</si>
  <si>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</si>
  <si>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</si>
  <si>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</si>
  <si>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</si>
  <si>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</si>
  <si>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</si>
  <si>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</si>
  <si>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</si>
  <si>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</si>
  <si>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</si>
  <si>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</si>
  <si>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</si>
  <si>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</si>
  <si>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</si>
  <si>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</si>
  <si>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</si>
  <si>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</si>
  <si>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</si>
  <si>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</si>
  <si>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</si>
  <si>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</si>
  <si>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</si>
  <si>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</si>
  <si>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</si>
  <si>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</si>
  <si>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</si>
  <si>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</si>
  <si>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</si>
  <si>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</si>
  <si>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</si>
  <si>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</si>
  <si>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</si>
  <si>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</si>
  <si>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</si>
  <si>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</si>
  <si>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</si>
  <si>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</si>
  <si>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</si>
  <si>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</si>
  <si>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</si>
  <si>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</si>
  <si>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</si>
  <si>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</si>
  <si>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</si>
  <si>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</si>
  <si>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</si>
  <si>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</si>
  <si>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</si>
  <si>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</si>
  <si>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</si>
  <si>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</si>
  <si>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</si>
  <si>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</si>
  <si>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</si>
  <si>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</si>
  <si>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</si>
  <si>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</si>
  <si>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</si>
  <si>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</si>
  <si>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</si>
  <si>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</si>
  <si>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</si>
  <si>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</si>
  <si>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</si>
  <si>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</si>
  <si>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</si>
  <si>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</si>
  <si>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</si>
  <si>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</si>
  <si>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</si>
  <si>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</si>
  <si>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</si>
  <si>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</si>
  <si>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</si>
  <si>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</si>
  <si>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</si>
  <si>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</si>
  <si>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</si>
  <si>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</si>
  <si>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</si>
  <si>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</si>
  <si>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</si>
  <si>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</si>
  <si>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</si>
  <si>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</si>
  <si>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</si>
  <si>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</si>
  <si>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</si>
  <si>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</si>
  <si>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</si>
  <si>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</si>
  <si>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</si>
  <si>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</si>
  <si>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</si>
  <si>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</si>
  <si>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</si>
  <si>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</si>
  <si>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</si>
  <si>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</si>
  <si>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</si>
  <si>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</si>
  <si>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</si>
  <si>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</si>
  <si>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</si>
  <si>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</si>
  <si>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</si>
  <si>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</si>
  <si>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</si>
  <si>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</si>
  <si>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</si>
  <si>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</si>
  <si>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</si>
  <si>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</si>
  <si>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</si>
  <si>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</si>
  <si>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</si>
  <si>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</si>
  <si>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</si>
  <si>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</si>
  <si>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</si>
  <si>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</si>
  <si>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</si>
  <si>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</si>
  <si>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</si>
  <si>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</si>
  <si>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</si>
  <si>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</si>
  <si>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</si>
  <si>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</si>
  <si>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</si>
  <si>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</si>
  <si>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</si>
  <si>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</si>
  <si>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</si>
  <si>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</si>
  <si>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</si>
  <si>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</si>
  <si>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</si>
  <si>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</si>
  <si>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</si>
  <si>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</si>
  <si>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</si>
  <si>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</si>
  <si>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</si>
  <si>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</si>
  <si>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</si>
  <si>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</si>
  <si>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</si>
  <si>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</si>
  <si>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</si>
  <si>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</si>
  <si>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</si>
  <si>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</si>
  <si>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</si>
  <si>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</si>
  <si>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</si>
  <si>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</si>
  <si>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</si>
  <si>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</si>
  <si>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</si>
  <si>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</si>
  <si>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</si>
  <si>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</si>
  <si>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</si>
  <si>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</si>
  <si>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</si>
  <si>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</si>
  <si>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</si>
  <si>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</si>
  <si>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</si>
  <si>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</si>
  <si>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</si>
  <si>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</si>
  <si>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</si>
  <si>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</si>
  <si>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</si>
  <si>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</si>
  <si>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</si>
  <si>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</si>
  <si>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</si>
  <si>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</si>
  <si>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</si>
  <si>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</si>
  <si>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</si>
  <si>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</si>
  <si>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</si>
  <si>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</si>
  <si>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</si>
  <si>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</si>
  <si>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</si>
  <si>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</si>
  <si>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</si>
  <si>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</si>
  <si>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</si>
  <si>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</si>
  <si>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</si>
  <si>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</si>
  <si>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</si>
  <si>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</si>
  <si>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</si>
  <si>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</si>
  <si>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</si>
  <si>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</si>
  <si>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</si>
  <si>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</si>
  <si>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</si>
  <si>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</si>
  <si>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</si>
  <si>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</si>
  <si>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</si>
  <si>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</si>
  <si>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</si>
  <si>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</si>
  <si>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</si>
  <si>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</si>
  <si>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</si>
  <si>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</si>
  <si>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</si>
  <si>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</si>
  <si>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</si>
  <si>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</si>
  <si>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</si>
  <si>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</si>
  <si>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</si>
  <si>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</si>
  <si>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</si>
  <si>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</si>
  <si>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</si>
  <si>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</si>
  <si>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</si>
  <si>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</si>
  <si>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</si>
  <si>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</si>
  <si>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</si>
  <si>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</si>
  <si>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</si>
  <si>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</si>
  <si>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</si>
  <si>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</si>
  <si>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</si>
  <si>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</si>
  <si>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</si>
  <si>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</si>
  <si>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</si>
  <si>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</si>
  <si>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</si>
  <si>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</si>
  <si>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</si>
  <si>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</si>
  <si>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</si>
  <si>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</si>
  <si>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</si>
  <si>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</si>
  <si>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</si>
  <si>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</si>
  <si>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</si>
  <si>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</si>
  <si>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</si>
  <si>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</si>
  <si>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</si>
  <si>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</si>
  <si>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</si>
  <si>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</si>
  <si>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</si>
  <si>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</si>
  <si>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</si>
  <si>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</si>
  <si>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</si>
  <si>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</si>
  <si>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</si>
  <si>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</si>
  <si>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</si>
  <si>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</si>
  <si>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</si>
  <si>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</si>
  <si>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</si>
  <si>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</si>
  <si>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</si>
  <si>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</si>
  <si>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</si>
  <si>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</si>
  <si>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</si>
  <si>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</si>
  <si>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</si>
  <si>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</si>
  <si>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</si>
  <si>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</si>
  <si>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</si>
  <si>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</si>
  <si>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</si>
  <si>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</si>
  <si>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</si>
  <si>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</si>
  <si>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</si>
  <si>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</si>
  <si>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</si>
  <si>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</si>
  <si>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</si>
  <si>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</si>
  <si>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</si>
  <si>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</si>
  <si>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</si>
  <si>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</si>
  <si>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</si>
  <si>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</si>
  <si>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</si>
  <si>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</si>
  <si>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</si>
  <si>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</si>
  <si>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</si>
  <si>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</si>
  <si>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</si>
  <si>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</si>
  <si>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</si>
  <si>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</si>
  <si>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</si>
  <si>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</si>
  <si>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</si>
  <si>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</si>
  <si>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</si>
  <si>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</si>
  <si>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</si>
  <si>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</si>
  <si>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</si>
  <si>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</si>
  <si>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</si>
  <si>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</si>
  <si>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</si>
  <si>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</si>
  <si>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</si>
  <si>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</si>
  <si>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</si>
  <si>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</si>
  <si>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</si>
  <si>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</si>
  <si>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</si>
  <si>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</si>
  <si>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</si>
  <si>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</si>
  <si>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</si>
  <si>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</si>
  <si>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</si>
  <si>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</si>
  <si>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</si>
  <si>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</si>
  <si>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</si>
  <si>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</si>
  <si>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</si>
  <si>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</si>
  <si>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</si>
  <si>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</si>
  <si>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</si>
  <si>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</si>
  <si>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</si>
  <si>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</si>
  <si>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</si>
  <si>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</si>
  <si>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</si>
  <si>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</si>
  <si>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</si>
  <si>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</si>
  <si>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</si>
  <si>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</si>
  <si>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</si>
  <si>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</si>
  <si>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</si>
  <si>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</si>
  <si>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</si>
  <si>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</si>
  <si>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</si>
  <si>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</si>
  <si>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</si>
  <si>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</si>
  <si>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</si>
  <si>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</si>
  <si>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</si>
  <si>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</si>
  <si>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</si>
  <si>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</si>
  <si>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</si>
  <si>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</si>
  <si>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</si>
  <si>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</si>
  <si>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</si>
  <si>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</si>
  <si>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</si>
  <si>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</si>
  <si>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</si>
  <si>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</si>
  <si>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</si>
  <si>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</si>
  <si>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</si>
  <si>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</si>
  <si>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</si>
  <si>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</si>
  <si>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</si>
  <si>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</si>
  <si>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</si>
  <si>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</si>
  <si>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</si>
  <si>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</si>
  <si>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</si>
  <si>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</si>
  <si>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</si>
  <si>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</si>
  <si>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</si>
  <si>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</si>
  <si>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</si>
  <si>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</si>
  <si>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</si>
  <si>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</si>
  <si>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</si>
  <si>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</si>
  <si>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</si>
  <si>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</si>
  <si>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</si>
  <si>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</si>
  <si>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</si>
  <si>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</si>
  <si>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</si>
  <si>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</si>
  <si>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</si>
  <si>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</si>
  <si>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</si>
  <si>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</si>
  <si>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</si>
  <si>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</si>
  <si>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</si>
  <si>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</si>
  <si>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</si>
  <si>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</si>
  <si>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</si>
  <si>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</si>
  <si>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</si>
  <si>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</si>
  <si>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</si>
  <si>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</si>
  <si>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</si>
  <si>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</si>
  <si>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</si>
  <si>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</si>
  <si>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</si>
  <si>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</si>
  <si>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</si>
  <si>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</si>
  <si>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</si>
  <si>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</si>
  <si>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</si>
  <si>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</si>
  <si>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</si>
  <si>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</si>
  <si>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</si>
  <si>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</si>
  <si>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</si>
  <si>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</si>
  <si>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</si>
  <si>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</si>
  <si>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</si>
  <si>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</si>
  <si>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</si>
  <si>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</si>
  <si>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</si>
  <si>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</si>
  <si>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</si>
  <si>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</si>
  <si>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</si>
  <si>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</si>
  <si>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</si>
  <si>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</si>
  <si>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</si>
  <si>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</si>
  <si>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</si>
  <si>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</si>
  <si>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</si>
  <si>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</si>
  <si>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</si>
  <si>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</si>
  <si>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</si>
  <si>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</si>
  <si>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</si>
  <si>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</si>
  <si>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</si>
  <si>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</si>
  <si>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</si>
  <si>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</si>
  <si>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</si>
  <si>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</si>
  <si>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</si>
  <si>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</si>
  <si>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</si>
  <si>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</si>
  <si>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</si>
  <si>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</si>
  <si>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</si>
  <si>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</si>
  <si>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</si>
  <si>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</si>
  <si>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</si>
  <si>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</si>
  <si>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</si>
  <si>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</si>
  <si>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</si>
  <si>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</si>
  <si>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</si>
  <si>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</si>
  <si>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</si>
  <si>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</si>
  <si>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</si>
  <si>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</si>
  <si>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</si>
  <si>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</si>
  <si>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</si>
  <si>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</si>
  <si>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</si>
  <si>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</si>
  <si>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</si>
  <si>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</si>
  <si>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</si>
  <si>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</si>
  <si>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</si>
  <si>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</si>
  <si>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</si>
  <si>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</si>
  <si>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</si>
  <si>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</si>
  <si>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</si>
  <si>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</si>
  <si>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</si>
  <si>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</si>
  <si>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</si>
  <si>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</si>
  <si>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</si>
  <si>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</si>
  <si>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</si>
  <si>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</si>
  <si>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</si>
  <si>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</si>
  <si>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</si>
  <si>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</si>
  <si>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</si>
  <si>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</si>
  <si>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</si>
  <si>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</si>
  <si>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</si>
  <si>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</si>
  <si>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</si>
  <si>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</si>
  <si>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</si>
  <si>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</si>
  <si>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</si>
  <si>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</si>
  <si>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</si>
  <si>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</si>
  <si>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</si>
  <si>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</si>
  <si>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</si>
  <si>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</si>
  <si>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</si>
  <si>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</si>
  <si>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</si>
  <si>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</si>
  <si>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</si>
  <si>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</si>
  <si>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</si>
  <si>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</si>
  <si>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</si>
  <si>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</si>
  <si>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</si>
  <si>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</si>
  <si>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</si>
  <si>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</si>
  <si>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</si>
  <si>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</si>
  <si>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</si>
  <si>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</si>
  <si>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</si>
  <si>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</si>
  <si>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</si>
  <si>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</si>
  <si>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</si>
  <si>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</si>
  <si>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</si>
  <si>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</si>
  <si>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</si>
  <si>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</si>
  <si>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</si>
  <si>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</si>
  <si>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</si>
  <si>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</si>
  <si>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</si>
  <si>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</si>
  <si>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</si>
  <si>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</si>
  <si>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</si>
  <si>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</si>
  <si>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</si>
  <si>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</si>
  <si>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</si>
  <si>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</si>
  <si>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</si>
  <si>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</si>
  <si>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</si>
  <si>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</si>
  <si>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</si>
  <si>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</si>
  <si>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</si>
  <si>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</si>
  <si>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</si>
  <si>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</si>
  <si>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</si>
  <si>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</si>
  <si>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</si>
  <si>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</si>
  <si>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</si>
  <si>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</si>
  <si>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</si>
  <si>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</si>
  <si>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</si>
  <si>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</si>
  <si>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</si>
  <si>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</si>
  <si>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</si>
  <si>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</si>
  <si>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</si>
  <si>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</si>
  <si>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</si>
  <si>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</si>
  <si>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</si>
  <si>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</si>
  <si>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</si>
  <si>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</si>
  <si>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</si>
  <si>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</si>
  <si>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</si>
  <si>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</si>
  <si>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</si>
  <si>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</si>
  <si>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</si>
  <si>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</si>
  <si>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</si>
  <si>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</si>
  <si>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</si>
  <si>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</si>
  <si>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</si>
  <si>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</si>
  <si>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</si>
  <si>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</si>
  <si>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</si>
  <si>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</si>
  <si>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</si>
  <si>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</si>
  <si>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</si>
  <si>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</si>
  <si>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</si>
  <si>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</si>
  <si>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</si>
  <si>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</si>
  <si>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</si>
  <si>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</si>
  <si>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</si>
  <si>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</si>
  <si>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</si>
  <si>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</si>
  <si>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</si>
  <si>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</si>
  <si>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</si>
  <si>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</si>
  <si>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</si>
  <si>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</si>
  <si>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</si>
  <si>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</si>
  <si>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</si>
  <si>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</si>
  <si>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</si>
  <si>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</si>
  <si>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</si>
  <si>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</si>
  <si>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</si>
  <si>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</si>
  <si>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</si>
  <si>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</si>
  <si>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</si>
  <si>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</si>
  <si>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</si>
  <si>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</si>
  <si>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</si>
  <si>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</si>
  <si>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</si>
  <si>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</si>
  <si>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</si>
  <si>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</si>
  <si>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</si>
  <si>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</si>
  <si>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</si>
  <si>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</si>
  <si>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</si>
  <si>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</si>
  <si>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</si>
  <si>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</si>
  <si>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</si>
  <si>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</si>
  <si>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</si>
  <si>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</si>
  <si>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</si>
  <si>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</si>
  <si>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</si>
  <si>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</si>
  <si>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</si>
  <si>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</si>
  <si>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</si>
  <si>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</si>
  <si>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</si>
  <si>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</si>
  <si>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</si>
  <si>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</si>
  <si>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</si>
  <si>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</si>
  <si>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</si>
  <si>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</si>
  <si>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</si>
  <si>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</si>
  <si>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</si>
  <si>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</si>
  <si>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</si>
  <si>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</si>
  <si>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</si>
  <si>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</si>
  <si>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</si>
  <si>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</si>
  <si>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</si>
  <si>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</si>
  <si>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</si>
  <si>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</si>
  <si>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</si>
  <si>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</si>
  <si>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</si>
  <si>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</si>
  <si>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</si>
  <si>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</si>
  <si>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</si>
  <si>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</si>
  <si>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</si>
  <si>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</si>
  <si>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</si>
  <si>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</si>
  <si>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</si>
  <si>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</si>
  <si>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</si>
  <si>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</si>
  <si>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</si>
  <si>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</si>
  <si>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</si>
  <si>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</si>
  <si>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</si>
  <si>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</si>
  <si>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</si>
  <si>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</si>
  <si>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</si>
  <si>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</si>
  <si>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</si>
  <si>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</si>
  <si>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</si>
  <si>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</si>
  <si>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</si>
  <si>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</si>
  <si>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</si>
  <si>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</si>
  <si>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</si>
  <si>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</si>
  <si>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</si>
  <si>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</si>
  <si>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</si>
  <si>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</si>
  <si>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</si>
  <si>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</si>
  <si>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</si>
  <si>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</si>
  <si>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</si>
  <si>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</si>
  <si>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</si>
  <si>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</si>
  <si>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</si>
  <si>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</si>
  <si>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</si>
  <si>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</si>
  <si>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</si>
  <si>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</si>
  <si>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</si>
  <si>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</si>
  <si>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</si>
  <si>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</si>
  <si>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</si>
  <si>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</si>
  <si>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</si>
  <si>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</si>
  <si>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</si>
  <si>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</si>
  <si>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</si>
  <si>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</si>
  <si>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</si>
  <si>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</si>
  <si>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</si>
  <si>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</si>
  <si>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</si>
  <si>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</si>
  <si>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</si>
  <si>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</si>
  <si>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</si>
  <si>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</si>
  <si>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</si>
  <si>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</si>
  <si>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</si>
  <si>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</si>
  <si>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</si>
  <si>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</si>
  <si>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</si>
  <si>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</si>
  <si>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</si>
  <si>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</si>
  <si>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</si>
  <si>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</si>
  <si>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</si>
  <si>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</si>
  <si>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</si>
  <si>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</si>
  <si>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</si>
  <si>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</si>
  <si>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</si>
  <si>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</si>
  <si>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</si>
  <si>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</si>
  <si>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</si>
  <si>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</si>
  <si>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</si>
  <si>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</si>
  <si>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</si>
  <si>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</si>
  <si>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</si>
  <si>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</si>
  <si>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</si>
  <si>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</si>
  <si>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</si>
  <si>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</si>
  <si>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</si>
  <si>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</si>
  <si>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</si>
  <si>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</si>
  <si>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</si>
  <si>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</si>
  <si>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</si>
  <si>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</si>
  <si>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</si>
  <si>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</si>
  <si>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</si>
  <si>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</si>
  <si>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</si>
  <si>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</si>
  <si>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</si>
  <si>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</si>
  <si>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</si>
  <si>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</si>
  <si>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</si>
  <si>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</si>
  <si>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</si>
  <si>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</si>
  <si>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</si>
  <si>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</si>
  <si>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</si>
  <si>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</si>
  <si>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</si>
  <si>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</si>
  <si>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</si>
  <si>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</si>
  <si>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</si>
  <si>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</si>
  <si>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</si>
  <si>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</si>
  <si>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</si>
  <si>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</si>
  <si>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</si>
  <si>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</si>
  <si>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</si>
  <si>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</si>
  <si>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</si>
  <si>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</si>
  <si>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</si>
  <si>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</si>
  <si>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</si>
  <si>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</si>
  <si>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</si>
  <si>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</si>
  <si>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</si>
  <si>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</si>
  <si>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</si>
  <si>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</si>
  <si>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</si>
  <si>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</si>
  <si>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</si>
  <si>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</si>
  <si>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</si>
  <si>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</si>
  <si>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</si>
  <si>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</si>
  <si>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</si>
  <si>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</si>
  <si>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</si>
  <si>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</si>
  <si>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</si>
  <si>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</si>
  <si>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</si>
  <si>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</si>
  <si>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</si>
  <si>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</si>
  <si>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</si>
  <si>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</si>
  <si>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</si>
  <si>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</si>
  <si>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</si>
  <si>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</si>
  <si>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</si>
  <si>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</si>
  <si>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</si>
  <si>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</si>
  <si>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</si>
  <si>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</si>
  <si>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</si>
  <si>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</si>
  <si>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</si>
  <si>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</si>
  <si>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</si>
  <si>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</si>
  <si>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</si>
  <si>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</si>
  <si>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</si>
  <si>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</si>
  <si>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</si>
  <si>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</si>
  <si>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</si>
  <si>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</si>
  <si>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</si>
  <si>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</si>
  <si>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</si>
  <si>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</si>
  <si>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</si>
  <si>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</si>
  <si>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</si>
  <si>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</si>
  <si>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</si>
  <si>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</si>
  <si>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</si>
  <si>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</si>
  <si>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</si>
  <si>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</si>
  <si>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</si>
  <si>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</si>
  <si>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</si>
  <si>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</si>
  <si>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</si>
  <si>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</si>
  <si>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</si>
  <si>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</si>
  <si>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</si>
  <si>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</si>
  <si>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</si>
  <si>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</si>
  <si>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</si>
  <si>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</si>
  <si>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</si>
  <si>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</si>
  <si>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</si>
  <si>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</si>
  <si>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</si>
  <si>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</si>
  <si>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</si>
  <si>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</si>
  <si>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</si>
  <si>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</si>
  <si>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</si>
  <si>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</si>
  <si>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</si>
  <si>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</si>
  <si>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</si>
  <si>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</si>
  <si>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</si>
  <si>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</si>
  <si>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</si>
  <si>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</si>
  <si>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</si>
  <si>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</si>
  <si>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</si>
  <si>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</si>
  <si>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</si>
  <si>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</si>
  <si>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</si>
  <si>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</si>
  <si>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</si>
  <si>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</si>
  <si>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</si>
  <si>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</si>
  <si>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</si>
  <si>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</si>
  <si>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</si>
  <si>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</si>
  <si>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</si>
  <si>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</si>
  <si>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</si>
  <si>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</si>
  <si>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</si>
  <si>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</si>
  <si>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</si>
  <si>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</si>
  <si>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</si>
  <si>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</si>
  <si>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</si>
  <si>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</si>
  <si>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</si>
  <si>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</si>
  <si>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</si>
  <si>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</si>
  <si>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</si>
  <si>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</si>
  <si>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</si>
  <si>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</si>
  <si>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</si>
  <si>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</si>
  <si>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</si>
  <si>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</si>
  <si>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</si>
  <si>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</si>
  <si>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</si>
  <si>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</si>
  <si>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</si>
  <si>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</si>
  <si>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</si>
  <si>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</si>
  <si>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</si>
  <si>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</si>
  <si>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</si>
  <si>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</si>
  <si>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</si>
  <si>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</si>
  <si>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</si>
  <si>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</si>
  <si>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</si>
  <si>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</si>
  <si>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</si>
  <si>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</si>
  <si>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</si>
  <si>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</si>
  <si>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</si>
  <si>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</si>
  <si>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</si>
  <si>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</si>
  <si>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</si>
  <si>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</si>
  <si>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</si>
  <si>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</si>
  <si>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</si>
  <si>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</si>
  <si>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</si>
  <si>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</si>
  <si>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</si>
  <si>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</si>
  <si>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</si>
  <si>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</si>
  <si>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</si>
  <si>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</si>
  <si>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</si>
  <si>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</si>
  <si>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</si>
  <si>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</si>
  <si>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</si>
  <si>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</si>
  <si>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</si>
  <si>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</si>
  <si>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</si>
  <si>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</si>
  <si>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</si>
  <si>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</si>
  <si>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</si>
  <si>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</si>
  <si>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</si>
  <si>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</si>
  <si>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</si>
  <si>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</si>
  <si>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</si>
  <si>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</si>
  <si>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</si>
  <si>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</si>
  <si>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</si>
  <si>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</si>
  <si>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</si>
  <si>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</si>
  <si>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</si>
  <si>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</si>
  <si>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</si>
  <si>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</si>
  <si>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</si>
  <si>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</si>
  <si>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</si>
  <si>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</si>
  <si>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</si>
  <si>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</si>
  <si>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</si>
  <si>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</si>
  <si>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</si>
  <si>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</si>
  <si>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</si>
  <si>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</si>
  <si>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</si>
  <si>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</si>
  <si>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</si>
  <si>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</si>
  <si>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</si>
  <si>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</si>
  <si>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</si>
  <si>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</si>
  <si>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</si>
  <si>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</si>
  <si>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</si>
  <si>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</si>
  <si>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</si>
  <si>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</si>
  <si>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</si>
  <si>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</si>
  <si>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</si>
  <si>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</si>
  <si>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</si>
  <si>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</si>
  <si>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</si>
  <si>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</si>
  <si>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</si>
  <si>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</si>
  <si>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</si>
  <si>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</si>
  <si>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</si>
  <si>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</si>
  <si>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</si>
  <si>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</si>
  <si>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</si>
  <si>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</si>
  <si>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</si>
  <si>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</si>
  <si>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</si>
  <si>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</si>
  <si>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</si>
  <si>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</si>
  <si>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</si>
  <si>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</si>
  <si>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</si>
  <si>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</si>
  <si>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</si>
  <si>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</si>
  <si>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</si>
  <si>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</si>
  <si>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</si>
  <si>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</si>
  <si>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</si>
  <si>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</si>
  <si>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</si>
  <si>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</si>
  <si>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</si>
  <si>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</si>
  <si>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</si>
  <si>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</si>
  <si>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</si>
  <si>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</si>
  <si>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</si>
  <si>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</si>
  <si>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</si>
  <si>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</si>
  <si>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</si>
  <si>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</si>
  <si>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</si>
  <si>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</si>
  <si>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</si>
  <si>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</si>
  <si>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</si>
  <si>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</si>
  <si>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</si>
  <si>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</si>
  <si>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</si>
  <si>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</si>
  <si>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</si>
  <si>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</si>
  <si>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</si>
  <si>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</si>
  <si>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</si>
  <si>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</si>
  <si>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</si>
  <si>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</si>
  <si>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</si>
  <si>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</si>
  <si>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</si>
  <si>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</si>
  <si>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</si>
  <si>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</si>
  <si>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</si>
  <si>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</si>
  <si>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</si>
  <si>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</si>
  <si>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</si>
  <si>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</si>
  <si>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</si>
  <si>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</si>
  <si>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</si>
  <si>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</si>
  <si>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</si>
  <si>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</si>
  <si>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</si>
  <si>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</si>
  <si>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</si>
  <si>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</si>
  <si>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</si>
  <si>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</si>
  <si>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</si>
  <si>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</si>
  <si>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</si>
  <si>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</si>
  <si>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</si>
  <si>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</si>
  <si>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</si>
  <si>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</si>
  <si>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</si>
  <si>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</si>
  <si>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</si>
  <si>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</si>
  <si>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</si>
  <si>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</si>
  <si>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</si>
  <si>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</si>
  <si>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</si>
  <si>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</si>
  <si>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</si>
  <si>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</si>
  <si>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</si>
  <si>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</si>
  <si>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</si>
  <si>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</si>
  <si>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</si>
  <si>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</si>
  <si>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</si>
  <si>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</si>
  <si>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</si>
  <si>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</si>
  <si>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</si>
  <si>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</si>
  <si>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</si>
  <si>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</si>
  <si>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</si>
  <si>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</si>
  <si>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</si>
  <si>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</si>
  <si>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</si>
  <si>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</si>
  <si>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</si>
  <si>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</si>
  <si>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</si>
  <si>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</si>
  <si>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</si>
  <si>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</si>
  <si>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</si>
  <si>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</si>
  <si>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</si>
  <si>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</si>
  <si>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</si>
  <si>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</si>
  <si>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</si>
  <si>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</si>
  <si>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</si>
  <si>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</si>
  <si>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</si>
  <si>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</si>
  <si>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</si>
  <si>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</si>
  <si>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</si>
  <si>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</si>
  <si>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</si>
  <si>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</si>
  <si>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</si>
  <si>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</si>
  <si>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</si>
  <si>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</si>
  <si>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</si>
  <si>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</si>
  <si>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</si>
  <si>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</si>
  <si>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</si>
  <si>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</si>
  <si>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</si>
  <si>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</si>
  <si>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</si>
  <si>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</si>
  <si>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</si>
  <si>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</si>
  <si>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</si>
  <si>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</si>
  <si>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</si>
  <si>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</si>
  <si>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</si>
  <si>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</si>
  <si>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</si>
  <si>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</si>
  <si>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</si>
  <si>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</si>
  <si>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</si>
  <si>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</si>
  <si>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</si>
  <si>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</si>
  <si>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</si>
  <si>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</si>
  <si>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</si>
  <si>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</si>
  <si>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</si>
  <si>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</si>
  <si>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</si>
  <si>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</si>
  <si>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</si>
  <si>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</si>
  <si>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</si>
  <si>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</si>
  <si>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</si>
  <si>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</si>
  <si>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</si>
  <si>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</si>
  <si>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</si>
  <si>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</si>
  <si>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</si>
  <si>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</si>
  <si>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</si>
  <si>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</si>
  <si>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</si>
  <si>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</si>
  <si>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</si>
  <si>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</si>
  <si>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</si>
  <si>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</si>
  <si>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</si>
  <si>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</si>
  <si>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</si>
  <si>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</si>
  <si>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</si>
  <si>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</si>
  <si>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</si>
  <si>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</si>
  <si>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</si>
  <si>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</si>
  <si>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</si>
  <si>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</si>
  <si>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</si>
  <si>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</si>
  <si>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</si>
  <si>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</si>
  <si>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</si>
  <si>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</si>
  <si>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</si>
  <si>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</si>
  <si>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</si>
  <si>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</si>
  <si>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</si>
  <si>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</si>
  <si>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</si>
  <si>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</si>
  <si>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</si>
  <si>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</si>
  <si>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</si>
  <si>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</si>
  <si>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</si>
  <si>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</si>
  <si>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</si>
  <si>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</si>
  <si>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</si>
  <si>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</si>
  <si>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</si>
  <si>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</si>
  <si>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</si>
  <si>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</si>
  <si>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</si>
  <si>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</si>
  <si>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</si>
  <si>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</si>
  <si>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</si>
  <si>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</si>
  <si>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</si>
  <si>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</si>
  <si>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</si>
  <si>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</si>
  <si>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</si>
  <si>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</si>
  <si>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</si>
  <si>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</si>
  <si>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</si>
  <si>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</si>
  <si>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</si>
  <si>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</si>
  <si>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</si>
  <si>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</si>
  <si>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</si>
  <si>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</si>
  <si>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</si>
  <si>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</si>
  <si>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</si>
  <si>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</si>
  <si>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</si>
  <si>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</si>
  <si>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</si>
  <si>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</si>
  <si>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</si>
  <si>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</si>
  <si>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</si>
  <si>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</si>
  <si>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</si>
  <si>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</si>
  <si>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</si>
  <si>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</si>
  <si>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</si>
  <si>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</si>
  <si>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</si>
  <si>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</si>
  <si>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</si>
  <si>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</si>
  <si>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</si>
  <si>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</si>
  <si>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</si>
  <si>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</si>
  <si>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</si>
  <si>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</si>
  <si>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</si>
  <si>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</si>
  <si>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</si>
  <si>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</si>
  <si>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</si>
  <si>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</si>
  <si>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</si>
  <si>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</si>
  <si>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</si>
  <si>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</si>
  <si>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</si>
  <si>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</si>
  <si>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</si>
  <si>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</si>
  <si>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</si>
  <si>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</si>
  <si>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</si>
  <si>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</si>
  <si>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</si>
  <si>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</si>
  <si>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</si>
  <si>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</si>
  <si>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</si>
  <si>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</si>
  <si>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</si>
  <si>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</si>
  <si>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</si>
  <si>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</si>
  <si>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</si>
  <si>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</si>
  <si>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</si>
  <si>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</si>
  <si>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</si>
  <si>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</si>
  <si>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</si>
  <si>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</si>
  <si>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</si>
  <si>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</si>
  <si>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</si>
  <si>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</si>
  <si>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</si>
  <si>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</si>
  <si>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</si>
  <si>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</si>
  <si>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</si>
  <si>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</si>
  <si>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</si>
  <si>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</si>
  <si>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</si>
  <si>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</si>
  <si>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</si>
  <si>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</si>
  <si>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</si>
  <si>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</si>
  <si>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</si>
  <si>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</si>
  <si>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</si>
  <si>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</si>
  <si>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</si>
  <si>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</si>
  <si>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</si>
  <si>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</si>
  <si>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</si>
  <si>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</si>
  <si>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</si>
  <si>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</si>
  <si>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</si>
  <si>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</si>
  <si>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</si>
  <si>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</si>
  <si>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</si>
  <si>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</si>
  <si>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</si>
  <si>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</si>
  <si>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</si>
  <si>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</si>
  <si>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</si>
  <si>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</si>
  <si>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</si>
  <si>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</si>
  <si>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</si>
  <si>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</si>
  <si>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</si>
  <si>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</si>
  <si>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</si>
  <si>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</si>
  <si>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</si>
  <si>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</si>
  <si>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</si>
  <si>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</si>
  <si>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</si>
  <si>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</si>
  <si>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</si>
  <si>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</si>
  <si>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</si>
  <si>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</si>
  <si>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</si>
  <si>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</si>
  <si>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</si>
  <si>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</si>
  <si>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</si>
  <si>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</si>
  <si>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</si>
  <si>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</si>
  <si>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</si>
  <si>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</si>
  <si>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</si>
  <si>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</si>
  <si>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</si>
  <si>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</si>
  <si>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</si>
  <si>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</si>
  <si>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</si>
  <si>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</si>
  <si>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</si>
  <si>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</si>
  <si>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</si>
  <si>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</si>
  <si>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</si>
  <si>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</si>
  <si>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</si>
  <si>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</si>
  <si>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</si>
  <si>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</si>
  <si>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</si>
  <si>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</si>
  <si>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</si>
  <si>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</si>
  <si>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</si>
  <si>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</si>
  <si>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</si>
  <si>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</si>
  <si>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</si>
  <si>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</si>
  <si>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</si>
  <si>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</si>
  <si>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</si>
  <si>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</si>
  <si>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</si>
  <si>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</si>
  <si>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</si>
  <si>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</si>
  <si>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</si>
  <si>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</si>
  <si>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</si>
  <si>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</si>
  <si>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</si>
  <si>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</si>
  <si>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</si>
  <si>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</si>
  <si>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</si>
  <si>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</si>
  <si>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</si>
  <si>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</si>
  <si>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</si>
  <si>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</si>
  <si>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</si>
  <si>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</si>
  <si>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</si>
  <si>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</si>
  <si>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</si>
  <si>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</si>
  <si>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</si>
  <si>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</si>
  <si>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</si>
  <si>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</si>
  <si>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</si>
  <si>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</si>
  <si>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</si>
  <si>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</si>
  <si>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</si>
  <si>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</si>
  <si>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</si>
  <si>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</si>
  <si>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</si>
  <si>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</si>
  <si>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</si>
  <si>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</si>
  <si>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</si>
  <si>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</si>
  <si>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</si>
  <si>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</si>
  <si>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</si>
  <si>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</si>
  <si>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</si>
  <si>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</si>
  <si>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</si>
  <si>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</si>
  <si>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</si>
  <si>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</si>
  <si>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</si>
  <si>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</si>
  <si>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</si>
  <si>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</si>
  <si>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</si>
  <si>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</si>
  <si>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</si>
  <si>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</si>
  <si>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</si>
  <si>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</si>
  <si>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</si>
  <si>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</si>
  <si>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</si>
  <si>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</si>
  <si>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</si>
  <si>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</si>
  <si>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</si>
  <si>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</si>
  <si>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</si>
  <si>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</si>
  <si>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</si>
  <si>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</si>
  <si>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</si>
  <si>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</si>
  <si>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</si>
  <si>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</si>
  <si>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</si>
  <si>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</si>
  <si>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</si>
  <si>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</si>
  <si>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</si>
  <si>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</si>
  <si>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</si>
  <si>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</si>
  <si>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</si>
  <si>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</si>
  <si>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</si>
  <si>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</si>
  <si>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</si>
  <si>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</si>
  <si>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</si>
  <si>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</si>
  <si>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</si>
  <si>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</si>
  <si>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</si>
  <si>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</si>
  <si>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</si>
  <si>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</si>
  <si>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</si>
  <si>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</si>
  <si>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</si>
  <si>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</si>
  <si>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</si>
  <si>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</si>
  <si>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</si>
  <si>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</si>
  <si>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</si>
  <si>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</si>
  <si>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</si>
  <si>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</si>
  <si>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</si>
  <si>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</si>
  <si>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</si>
  <si>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</si>
  <si>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</si>
  <si>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</si>
  <si>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</si>
  <si>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</si>
  <si>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</si>
  <si>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</si>
  <si>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</si>
  <si>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</si>
  <si>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</si>
  <si>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</si>
  <si>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</si>
  <si>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</si>
  <si>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</si>
  <si>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</si>
  <si>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</si>
  <si>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</si>
  <si>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</si>
  <si>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</si>
  <si>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</si>
  <si>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</si>
  <si>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</si>
  <si>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</si>
  <si>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</si>
  <si>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</si>
  <si>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</si>
  <si>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</si>
  <si>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</si>
  <si>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</si>
  <si>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</si>
  <si>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</si>
  <si>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</si>
  <si>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</si>
  <si>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</si>
  <si>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</si>
  <si>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</si>
  <si>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</si>
  <si>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</si>
  <si>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</si>
  <si>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</si>
  <si>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</si>
  <si>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</si>
  <si>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</si>
  <si>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</si>
  <si>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</si>
  <si>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</si>
  <si>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</si>
  <si>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</si>
  <si>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</si>
  <si>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</si>
  <si>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</si>
  <si>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</si>
  <si>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</si>
  <si>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</si>
  <si>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</si>
  <si>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</si>
  <si>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</si>
  <si>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</si>
  <si>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</si>
  <si>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</si>
  <si>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</si>
  <si>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</si>
  <si>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</si>
  <si>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</si>
  <si>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</si>
  <si>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</si>
  <si>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</si>
  <si>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</si>
  <si>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</si>
  <si>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</si>
  <si>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</si>
  <si>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</si>
  <si>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</si>
  <si>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</si>
  <si>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</si>
  <si>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</si>
  <si>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</si>
  <si>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</si>
  <si>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</si>
  <si>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</si>
  <si>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</si>
  <si>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</si>
  <si>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</si>
  <si>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</si>
  <si>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</si>
  <si>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</si>
  <si>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</si>
  <si>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</si>
  <si>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</si>
  <si>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</si>
  <si>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</si>
  <si>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</si>
  <si>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</si>
  <si>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</si>
  <si>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</si>
  <si>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</si>
  <si>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</si>
  <si>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</si>
  <si>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</si>
  <si>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</si>
  <si>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</si>
  <si>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</si>
  <si>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</si>
  <si>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</si>
  <si>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</si>
  <si>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</si>
  <si>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</si>
  <si>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</si>
  <si>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</si>
  <si>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</si>
  <si>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</si>
  <si>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</si>
  <si>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</si>
  <si>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</si>
  <si>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</si>
  <si>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</si>
  <si>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</si>
  <si>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</si>
  <si>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</si>
  <si>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</si>
  <si>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</si>
  <si>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</si>
  <si>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</si>
  <si>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</si>
  <si>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</si>
  <si>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</si>
  <si>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</si>
  <si>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</si>
  <si>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</si>
  <si>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</si>
  <si>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</si>
  <si>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</si>
  <si>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</si>
  <si>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</si>
  <si>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</si>
  <si>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</si>
  <si>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</si>
  <si>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</si>
  <si>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</si>
  <si>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</si>
  <si>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</si>
  <si>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</si>
  <si>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</si>
  <si>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</si>
  <si>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</si>
  <si>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</si>
  <si>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</si>
  <si>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</si>
  <si>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</si>
  <si>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</si>
  <si>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</si>
  <si>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</si>
  <si>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</si>
  <si>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</si>
  <si>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</si>
  <si>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</si>
  <si>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</si>
  <si>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</si>
  <si>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</si>
  <si>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</si>
  <si>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</si>
  <si>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</si>
  <si>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</si>
  <si>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</si>
  <si>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</si>
  <si>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</si>
  <si>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</si>
  <si>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</si>
  <si>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</si>
  <si>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</si>
  <si>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</si>
  <si>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</si>
  <si>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</si>
  <si>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</si>
  <si>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</si>
  <si>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</si>
  <si>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</si>
  <si>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</si>
  <si>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</si>
  <si>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</si>
  <si>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</si>
  <si>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</si>
  <si>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</si>
  <si>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</si>
  <si>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</si>
  <si>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</si>
  <si>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</si>
  <si>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</si>
  <si>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</si>
  <si>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</si>
  <si>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</si>
  <si>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</si>
  <si>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</si>
  <si>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</si>
  <si>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</si>
  <si>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</si>
  <si>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</si>
  <si>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</si>
  <si>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</si>
  <si>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</si>
  <si>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</si>
  <si>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</si>
  <si>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</si>
  <si>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</si>
  <si>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</si>
  <si>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</si>
  <si>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</si>
  <si>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</si>
  <si>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</si>
  <si>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</si>
  <si>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</si>
  <si>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</si>
  <si>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</si>
  <si>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</si>
  <si>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</si>
  <si>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</si>
  <si>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</si>
  <si>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</si>
  <si>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</si>
  <si>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</si>
  <si>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</si>
  <si>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</si>
  <si>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</si>
  <si>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</si>
  <si>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</si>
  <si>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</si>
  <si>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</si>
  <si>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</si>
  <si>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</si>
  <si>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</si>
  <si>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</si>
  <si>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</si>
  <si>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</si>
  <si>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</si>
  <si>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</si>
  <si>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</si>
  <si>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</si>
  <si>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</si>
  <si>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</si>
  <si>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</si>
  <si>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</si>
  <si>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</si>
  <si>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</si>
  <si>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</si>
  <si>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</si>
  <si>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</si>
  <si>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</si>
  <si>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</si>
  <si>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</si>
  <si>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</si>
  <si>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</si>
  <si>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</si>
  <si>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</si>
  <si>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</si>
  <si>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</si>
  <si>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</si>
  <si>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</si>
  <si>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</si>
  <si>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</si>
  <si>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</si>
  <si>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</si>
  <si>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</si>
  <si>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</si>
  <si>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</si>
  <si>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</si>
  <si>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</si>
  <si>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</si>
  <si>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</si>
  <si>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</si>
  <si>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</si>
  <si>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</si>
  <si>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</si>
  <si>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</si>
  <si>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</si>
  <si>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</si>
  <si>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</si>
  <si>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</si>
  <si>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</si>
  <si>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</si>
  <si>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</si>
  <si>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</si>
  <si>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</si>
  <si>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</si>
  <si>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</si>
  <si>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</si>
  <si>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</si>
  <si>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</si>
  <si>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</si>
  <si>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</si>
  <si>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</si>
  <si>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</si>
  <si>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</si>
  <si>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</si>
  <si>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</si>
  <si>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</si>
  <si>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</si>
  <si>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</si>
  <si>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</si>
  <si>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</si>
  <si>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</si>
  <si>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</si>
  <si>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</si>
  <si>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</si>
  <si>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</si>
  <si>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</si>
  <si>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</si>
  <si>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</si>
  <si>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</si>
  <si>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</si>
  <si>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</si>
  <si>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</si>
  <si>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</si>
  <si>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</si>
  <si>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</si>
  <si>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</si>
  <si>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</si>
  <si>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</si>
  <si>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</si>
  <si>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</si>
  <si>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</si>
  <si>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</si>
  <si>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</si>
  <si>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</si>
  <si>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</si>
  <si>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</si>
  <si>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</si>
  <si>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</si>
  <si>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</si>
  <si>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</si>
  <si>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</si>
  <si>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</si>
  <si>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</si>
  <si>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</si>
  <si>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</si>
  <si>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</si>
  <si>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</si>
  <si>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</si>
  <si>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</si>
  <si>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</si>
  <si>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</si>
  <si>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</si>
  <si>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</si>
  <si>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</si>
  <si>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</si>
  <si>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</si>
  <si>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</si>
  <si>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</si>
  <si>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</si>
  <si>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</si>
  <si>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</si>
  <si>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</si>
  <si>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</si>
  <si>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</si>
  <si>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</si>
  <si>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</si>
  <si>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</si>
  <si>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</si>
  <si>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</si>
  <si>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</si>
  <si>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</si>
  <si>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</si>
  <si>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</si>
  <si>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</si>
  <si>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</si>
  <si>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</si>
  <si>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</si>
  <si>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</si>
  <si>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</si>
  <si>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</si>
  <si>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</si>
  <si>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</si>
  <si>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</si>
  <si>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</si>
  <si>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</si>
  <si>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</si>
  <si>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</si>
  <si>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</si>
  <si>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</si>
  <si>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</si>
  <si>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</si>
  <si>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</si>
  <si>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</si>
  <si>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</si>
  <si>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</si>
  <si>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</si>
  <si>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</si>
  <si>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</si>
  <si>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</si>
  <si>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</si>
  <si>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</si>
  <si>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</si>
  <si>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</si>
  <si>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</si>
  <si>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</si>
  <si>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</si>
  <si>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</si>
  <si>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</si>
  <si>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</si>
  <si>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</si>
  <si>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</si>
  <si>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</si>
  <si>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</si>
  <si>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</si>
  <si>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</si>
  <si>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</si>
  <si>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</si>
  <si>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</si>
  <si>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</si>
  <si>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</si>
  <si>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</si>
  <si>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</si>
  <si>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</si>
  <si>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</si>
  <si>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</si>
  <si>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</si>
  <si>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</si>
  <si>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</si>
  <si>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</si>
  <si>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</si>
  <si>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</si>
  <si>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</si>
  <si>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</si>
  <si>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</si>
  <si>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</si>
  <si>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</si>
  <si>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</si>
  <si>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</si>
  <si>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</si>
  <si>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</si>
  <si>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</si>
  <si>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</si>
  <si>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</si>
  <si>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</si>
  <si>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</si>
  <si>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</si>
  <si>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</si>
  <si>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</si>
  <si>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</si>
  <si>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</si>
  <si>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</si>
  <si>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</si>
  <si>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</si>
  <si>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</si>
  <si>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</si>
  <si>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</si>
  <si>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</si>
  <si>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</si>
  <si>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</si>
  <si>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</si>
  <si>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</si>
  <si>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</si>
  <si>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</si>
  <si>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</si>
  <si>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</si>
  <si>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</si>
  <si>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</si>
  <si>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</si>
  <si>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</si>
  <si>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</si>
  <si>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</si>
  <si>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</si>
  <si>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</si>
  <si>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</si>
  <si>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</si>
  <si>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</si>
  <si>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</si>
  <si>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</si>
  <si>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</si>
  <si>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</si>
  <si>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</si>
  <si>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</si>
  <si>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</si>
  <si>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</si>
  <si>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</si>
  <si>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</si>
  <si>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</si>
  <si>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</si>
  <si>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</si>
  <si>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</si>
  <si>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</si>
  <si>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</si>
  <si>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</si>
  <si>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</si>
  <si>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</si>
  <si>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</si>
  <si>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</si>
  <si>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</si>
  <si>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</si>
  <si>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</si>
  <si>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</si>
  <si>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</si>
  <si>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</si>
  <si>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</si>
  <si>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</si>
  <si>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</si>
  <si>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</si>
  <si>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</si>
  <si>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</si>
  <si>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</si>
  <si>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</si>
  <si>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</si>
  <si>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</si>
  <si>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</si>
  <si>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</si>
  <si>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</si>
  <si>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</si>
  <si>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</si>
  <si>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</si>
  <si>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</si>
  <si>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</si>
  <si>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</si>
  <si>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</si>
  <si>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</si>
  <si>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</si>
  <si>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</si>
  <si>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</si>
  <si>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</si>
  <si>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</si>
  <si>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</si>
  <si>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</si>
  <si>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</si>
  <si>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</si>
  <si>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</si>
  <si>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</si>
  <si>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</si>
  <si>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</si>
  <si>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</si>
  <si>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</si>
  <si>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</si>
  <si>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</si>
  <si>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</si>
  <si>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</si>
  <si>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</si>
  <si>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</si>
  <si>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</si>
  <si>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</si>
  <si>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</si>
  <si>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</si>
  <si>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</si>
  <si>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</si>
  <si>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</si>
  <si>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</si>
  <si>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</si>
  <si>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</si>
  <si>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</si>
  <si>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</si>
  <si>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</si>
  <si>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</si>
  <si>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</si>
  <si>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</si>
  <si>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</si>
  <si>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</si>
  <si>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</si>
  <si>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</si>
  <si>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</si>
  <si>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</si>
  <si>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</si>
  <si>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</si>
  <si>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</si>
  <si>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</si>
  <si>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</si>
  <si>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</si>
  <si>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</si>
  <si>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</si>
  <si>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</si>
  <si>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</si>
  <si>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</si>
  <si>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</si>
  <si>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</si>
  <si>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</si>
  <si>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</si>
  <si>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</si>
  <si>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</si>
  <si>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</si>
  <si>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</si>
  <si>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</si>
  <si>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</si>
  <si>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</si>
  <si>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</si>
  <si>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</si>
  <si>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</si>
  <si>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</si>
  <si>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</si>
  <si>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</si>
  <si>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</si>
  <si>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</si>
  <si>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</si>
  <si>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</si>
  <si>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</si>
  <si>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</si>
  <si>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</si>
  <si>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</si>
  <si>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</si>
  <si>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</si>
  <si>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</si>
  <si>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</si>
  <si>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</si>
  <si>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</si>
  <si>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</si>
  <si>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</si>
  <si>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</si>
  <si>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</si>
  <si>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</si>
  <si>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</si>
  <si>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</si>
  <si>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</si>
  <si>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</si>
  <si>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</si>
  <si>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</si>
  <si>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</si>
  <si>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</si>
  <si>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</si>
  <si>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</si>
  <si>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</si>
  <si>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</si>
  <si>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</si>
  <si>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</si>
  <si>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</si>
  <si>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</si>
  <si>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</si>
  <si>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</si>
  <si>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</si>
  <si>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</si>
  <si>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</si>
  <si>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</si>
  <si>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</si>
  <si>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</si>
  <si>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</si>
  <si>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</si>
  <si>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</si>
  <si>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</si>
  <si>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</si>
  <si>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</si>
  <si>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</si>
  <si>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</si>
  <si>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</si>
  <si>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</si>
  <si>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</si>
  <si>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</si>
  <si>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</si>
  <si>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</si>
  <si>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</si>
  <si>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</si>
  <si>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</si>
  <si>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</si>
  <si>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</si>
  <si>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</si>
  <si>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</si>
  <si>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</si>
  <si>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</si>
  <si>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</si>
  <si>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</si>
  <si>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</si>
  <si>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</si>
  <si>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</si>
  <si>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</si>
  <si>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</si>
  <si>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</si>
  <si>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</si>
  <si>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</si>
  <si>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</si>
  <si>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</si>
  <si>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</si>
  <si>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</si>
  <si>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</si>
  <si>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</si>
  <si>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</si>
  <si>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</si>
  <si>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</si>
  <si>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</si>
  <si>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</si>
  <si>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</si>
  <si>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</si>
  <si>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</si>
  <si>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</si>
  <si>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</si>
  <si>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</si>
  <si>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</si>
  <si>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</si>
  <si>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</si>
  <si>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</si>
  <si>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</si>
  <si>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</si>
  <si>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</si>
  <si>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</si>
  <si>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</si>
  <si>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</si>
  <si>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</si>
  <si>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</si>
  <si>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</si>
  <si>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</si>
  <si>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</si>
  <si>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</si>
  <si>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</si>
  <si>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</si>
  <si>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</si>
  <si>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</si>
  <si>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</si>
  <si>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</si>
  <si>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</si>
  <si>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</si>
  <si>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</si>
  <si>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</si>
  <si>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</si>
  <si>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</si>
  <si>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</si>
  <si>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</si>
  <si>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</si>
  <si>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</si>
  <si>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</si>
  <si>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</si>
  <si>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</si>
  <si>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</si>
  <si>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</si>
  <si>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</si>
  <si>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</si>
  <si>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</si>
  <si>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</si>
  <si>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</si>
  <si>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</si>
  <si>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</si>
  <si>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</si>
  <si>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</si>
  <si>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</si>
  <si>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</si>
  <si>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</si>
  <si>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</si>
  <si>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</si>
  <si>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</si>
  <si>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</si>
  <si>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</si>
  <si>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</si>
  <si>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</si>
  <si>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</si>
  <si>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</si>
  <si>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</si>
  <si>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</si>
  <si>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</si>
  <si>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</si>
  <si>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</si>
  <si>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</si>
  <si>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</si>
  <si>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</si>
  <si>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</si>
  <si>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</si>
  <si>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</si>
  <si>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</si>
  <si>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</si>
  <si>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</si>
  <si>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</si>
  <si>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</si>
  <si>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</si>
  <si>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</si>
  <si>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</si>
  <si>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</si>
  <si>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</si>
  <si>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</si>
  <si>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</si>
  <si>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</si>
  <si>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</si>
  <si>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</si>
  <si>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</si>
  <si>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</si>
  <si>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</si>
  <si>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</si>
  <si>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</si>
  <si>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</si>
  <si>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</si>
  <si>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</si>
  <si>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</si>
  <si>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</si>
  <si>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</si>
  <si>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</si>
  <si>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</si>
  <si>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</si>
  <si>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</si>
  <si>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</si>
  <si>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</si>
  <si>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</si>
  <si>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</si>
  <si>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</si>
  <si>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</si>
  <si>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</si>
  <si>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</si>
  <si>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</si>
  <si>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</si>
  <si>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</si>
  <si>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</si>
  <si>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</si>
  <si>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</si>
  <si>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</si>
  <si>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</si>
  <si>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</si>
  <si>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</si>
  <si>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</si>
  <si>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</si>
  <si>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</si>
  <si>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</si>
  <si>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</si>
  <si>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</si>
  <si>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</si>
  <si>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</si>
  <si>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</si>
  <si>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</si>
  <si>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</si>
  <si>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</si>
  <si>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</si>
  <si>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</si>
  <si>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</si>
  <si>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</si>
  <si>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</si>
  <si>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</si>
  <si>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</si>
  <si>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</si>
  <si>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</si>
  <si>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</si>
  <si>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</si>
  <si>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</si>
  <si>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</si>
  <si>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</si>
  <si>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</si>
  <si>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</si>
  <si>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</si>
  <si>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</si>
  <si>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</si>
  <si>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</si>
  <si>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</si>
  <si>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</si>
  <si>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</si>
  <si>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</si>
  <si>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</si>
  <si>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</si>
  <si>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</si>
  <si>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</si>
  <si>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</si>
  <si>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</si>
  <si>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</si>
  <si>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</si>
  <si>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</si>
  <si>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</si>
  <si>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</si>
  <si>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</si>
  <si>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</si>
  <si>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</si>
  <si>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</si>
  <si>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</si>
  <si>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</si>
  <si>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</si>
  <si>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</si>
  <si>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</si>
  <si>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</si>
  <si>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</si>
  <si>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</si>
  <si>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</si>
  <si>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</si>
  <si>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</si>
  <si>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</si>
  <si>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</si>
  <si>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</si>
  <si>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</si>
  <si>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</si>
  <si>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</si>
  <si>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</si>
  <si>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</si>
  <si>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</si>
  <si>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</si>
  <si>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</si>
  <si>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</si>
  <si>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</si>
  <si>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</si>
  <si>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</si>
  <si>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</si>
  <si>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</si>
  <si>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</si>
  <si>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</si>
  <si>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</si>
  <si>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</si>
  <si>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</si>
  <si>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</si>
  <si>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</si>
  <si>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</si>
  <si>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</si>
  <si>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</si>
  <si>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</si>
  <si>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</si>
  <si>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</si>
  <si>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</si>
  <si>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</si>
  <si>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</si>
  <si>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</si>
  <si>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</si>
  <si>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</si>
  <si>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</si>
  <si>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</si>
  <si>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</si>
  <si>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</si>
  <si>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</si>
  <si>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</si>
  <si>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</si>
  <si>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</si>
  <si>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</si>
  <si>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</si>
  <si>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</si>
  <si>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</si>
  <si>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</si>
  <si>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</si>
  <si>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</si>
  <si>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</si>
  <si>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</si>
  <si>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</si>
  <si>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</si>
  <si>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</si>
  <si>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</si>
  <si>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</si>
  <si>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</si>
  <si>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</si>
  <si>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</si>
  <si>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</si>
  <si>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</si>
  <si>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</si>
  <si>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</si>
  <si>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</si>
  <si>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</si>
  <si>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</si>
  <si>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</si>
  <si>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</si>
  <si>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</si>
  <si>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</si>
  <si>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</si>
  <si>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</si>
  <si>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</si>
  <si>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</si>
  <si>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</si>
  <si>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</si>
  <si>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</si>
  <si>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</si>
  <si>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</si>
  <si>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</si>
  <si>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</si>
  <si>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</si>
  <si>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</si>
  <si>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</si>
  <si>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</si>
  <si>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</si>
  <si>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</si>
  <si>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</si>
  <si>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</si>
  <si>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</si>
  <si>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</si>
  <si>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</si>
  <si>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</si>
  <si>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</si>
  <si>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</si>
  <si>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</si>
  <si>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</si>
  <si>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</si>
  <si>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</si>
  <si>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</si>
  <si>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</si>
  <si>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</si>
  <si>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</si>
  <si>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</si>
  <si>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</si>
  <si>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</si>
  <si>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</si>
  <si>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</si>
  <si>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</si>
  <si>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</si>
  <si>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</si>
  <si>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</si>
  <si>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</si>
  <si>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</si>
  <si>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</si>
  <si>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</si>
  <si>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</si>
  <si>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</si>
  <si>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</si>
  <si>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</si>
  <si>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</si>
  <si>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</si>
  <si>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</si>
  <si>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</si>
  <si>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</si>
  <si>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</si>
  <si>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</si>
  <si>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</si>
  <si>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</si>
  <si>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</si>
  <si>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</si>
  <si>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</si>
  <si>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</si>
  <si>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</si>
  <si>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</si>
  <si>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</si>
  <si>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</si>
  <si>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</si>
  <si>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</si>
  <si>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</si>
  <si>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</si>
  <si>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</si>
  <si>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</si>
  <si>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</si>
  <si>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</si>
  <si>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</si>
  <si>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</si>
  <si>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</si>
  <si>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</si>
  <si>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</si>
  <si>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</si>
  <si>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</si>
  <si>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</si>
  <si>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</si>
  <si>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</si>
  <si>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</si>
  <si>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</si>
  <si>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</si>
  <si>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</si>
  <si>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</si>
  <si>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</si>
  <si>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</si>
  <si>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</si>
  <si>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</si>
  <si>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</si>
  <si>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</si>
  <si>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</si>
  <si>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</si>
  <si>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</si>
  <si>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</si>
  <si>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</si>
  <si>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</si>
  <si>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</si>
  <si>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</si>
  <si>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</si>
  <si>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</si>
  <si>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</si>
  <si>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</si>
  <si>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</si>
  <si>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</si>
  <si>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</si>
  <si>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</si>
  <si>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</si>
  <si>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</si>
  <si>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</si>
  <si>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</si>
  <si>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</si>
  <si>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</si>
  <si>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</si>
  <si>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</si>
  <si>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</si>
  <si>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</si>
  <si>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</si>
  <si>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</si>
  <si>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</si>
  <si>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</si>
  <si>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</si>
  <si>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</si>
  <si>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</si>
  <si>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</si>
  <si>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</si>
  <si>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</si>
  <si>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</si>
  <si>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</si>
  <si>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</si>
  <si>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</si>
  <si>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</si>
  <si>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</si>
  <si>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</si>
  <si>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</si>
  <si>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</si>
  <si>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</si>
  <si>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</si>
  <si>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</si>
  <si>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</si>
  <si>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</si>
  <si>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</si>
  <si>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</si>
  <si>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</si>
  <si>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</si>
  <si>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</si>
  <si>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</si>
  <si>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</si>
  <si>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</si>
  <si>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</si>
  <si>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</si>
  <si>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</si>
  <si>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</si>
  <si>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</si>
  <si>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</si>
  <si>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</si>
  <si>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</si>
  <si>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</si>
  <si>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</si>
  <si>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</si>
  <si>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</si>
  <si>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</si>
  <si>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</si>
  <si>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</si>
  <si>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</si>
  <si>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</si>
  <si>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</si>
  <si>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</si>
  <si>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</si>
  <si>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</si>
  <si>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</si>
  <si>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</si>
  <si>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</si>
  <si>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</si>
  <si>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</si>
  <si>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</si>
  <si>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</si>
  <si>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</si>
  <si>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</si>
  <si>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</si>
  <si>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</si>
  <si>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</si>
  <si>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</si>
  <si>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</si>
  <si>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</si>
  <si>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</si>
  <si>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</si>
  <si>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</si>
  <si>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</si>
  <si>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</si>
  <si>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</si>
  <si>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</si>
  <si>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</si>
  <si>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</si>
  <si>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</si>
  <si>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</si>
  <si>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</si>
  <si>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</si>
  <si>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</si>
  <si>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</si>
  <si>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</si>
  <si>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</si>
  <si>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</si>
  <si>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</si>
  <si>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</si>
  <si>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</si>
  <si>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</si>
  <si>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</si>
  <si>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</si>
  <si>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</si>
  <si>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</si>
  <si>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</si>
  <si>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</si>
  <si>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</si>
  <si>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</si>
  <si>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</si>
  <si>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</si>
  <si>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</si>
  <si>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</si>
  <si>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</si>
  <si>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</si>
  <si>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</si>
  <si>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</si>
  <si>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</si>
  <si>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</si>
  <si>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</si>
  <si>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</si>
  <si>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</si>
  <si>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</si>
  <si>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</si>
  <si>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</si>
  <si>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</si>
  <si>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</si>
  <si>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</si>
  <si>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</si>
  <si>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</si>
  <si>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</si>
  <si>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</si>
  <si>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</si>
  <si>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</si>
  <si>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</si>
  <si>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</si>
  <si>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</si>
  <si>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</si>
  <si>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</si>
  <si>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</si>
  <si>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</si>
  <si>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</si>
  <si>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</si>
  <si>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</si>
  <si>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</si>
  <si>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</si>
  <si>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</si>
  <si>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</si>
  <si>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</si>
  <si>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</si>
  <si>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</si>
  <si>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</si>
  <si>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</si>
  <si>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</si>
  <si>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</si>
  <si>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</si>
  <si>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</si>
  <si>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</si>
  <si>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</si>
  <si>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</si>
  <si>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</si>
  <si>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</si>
  <si>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</si>
  <si>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</si>
  <si>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</si>
  <si>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</si>
  <si>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</si>
  <si>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</si>
  <si>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</si>
  <si>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</si>
  <si>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</si>
  <si>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</si>
  <si>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</si>
  <si>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</si>
  <si>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</si>
  <si>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</si>
  <si>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</si>
  <si>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</si>
  <si>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</si>
  <si>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</si>
  <si>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</si>
  <si>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</si>
  <si>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</si>
  <si>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</si>
  <si>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</si>
  <si>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</si>
  <si>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</si>
  <si>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</si>
  <si>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</si>
  <si>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</si>
  <si>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</si>
  <si>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</si>
  <si>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</si>
  <si>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</si>
  <si>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</si>
  <si>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</si>
  <si>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</si>
  <si>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</si>
  <si>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</si>
  <si>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</si>
  <si>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</si>
  <si>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</si>
  <si>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</si>
  <si>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</si>
  <si>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</si>
  <si>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</si>
  <si>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</si>
  <si>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</si>
  <si>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</si>
  <si>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</si>
  <si>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</si>
  <si>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</si>
  <si>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</si>
  <si>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</si>
  <si>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</si>
  <si>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</si>
  <si>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</si>
  <si>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</si>
  <si>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</si>
  <si>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</si>
  <si>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</si>
  <si>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</si>
  <si>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</si>
  <si>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</si>
  <si>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</si>
  <si>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</si>
  <si>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</si>
  <si>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</si>
  <si>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</si>
  <si>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</si>
  <si>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</si>
  <si>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</si>
  <si>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</si>
  <si>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</si>
  <si>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</si>
  <si>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</si>
  <si>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</si>
  <si>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</si>
  <si>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</si>
  <si>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</si>
  <si>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</si>
  <si>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</si>
  <si>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</si>
  <si>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</si>
  <si>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</si>
  <si>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</si>
  <si>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</si>
  <si>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</si>
  <si>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</si>
  <si>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</si>
  <si>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</si>
  <si>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</si>
  <si>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</si>
  <si>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</si>
  <si>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</si>
  <si>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</si>
  <si>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</si>
  <si>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</si>
  <si>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</si>
  <si>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</si>
  <si>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</si>
  <si>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</si>
  <si>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</si>
  <si>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</si>
  <si>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</si>
  <si>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</si>
  <si>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</si>
  <si>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</si>
  <si>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</si>
  <si>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</si>
  <si>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</si>
  <si>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</si>
  <si>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</si>
  <si>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</si>
  <si>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</si>
  <si>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</si>
  <si>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</si>
  <si>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</si>
  <si>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</si>
  <si>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</si>
  <si>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</si>
  <si>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</si>
  <si>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</si>
  <si>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</si>
  <si>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</si>
  <si>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</si>
  <si>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</si>
  <si>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</si>
  <si>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</si>
  <si>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</si>
  <si>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</si>
  <si>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</si>
  <si>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</si>
  <si>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</si>
  <si>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</si>
  <si>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</si>
  <si>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</si>
  <si>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</si>
  <si>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</si>
  <si>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</si>
  <si>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</si>
  <si>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</si>
  <si>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</si>
  <si>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</si>
  <si>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</si>
  <si>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</si>
  <si>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</si>
  <si>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</si>
  <si>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</si>
  <si>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</si>
  <si>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</si>
  <si>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</si>
  <si>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</si>
  <si>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</si>
  <si>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</si>
  <si>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</si>
  <si>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</si>
  <si>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</si>
  <si>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</si>
  <si>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</si>
  <si>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</si>
  <si>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</si>
  <si>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</si>
  <si>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</si>
  <si>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</si>
  <si>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</si>
  <si>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</si>
  <si>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</si>
  <si>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</si>
  <si>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</si>
  <si>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</si>
  <si>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</si>
  <si>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</si>
  <si>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</si>
  <si>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</si>
  <si>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</si>
  <si>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</si>
  <si>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</si>
  <si>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</si>
  <si>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</si>
  <si>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</si>
  <si>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</si>
  <si>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</si>
  <si>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</si>
  <si>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</si>
  <si>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</si>
  <si>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</si>
  <si>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</si>
  <si>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</si>
  <si>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</si>
  <si>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</si>
  <si>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</si>
  <si>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</si>
  <si>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</si>
  <si>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</si>
  <si>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</si>
  <si>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</si>
  <si>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</si>
  <si>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</si>
  <si>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</si>
  <si>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</si>
  <si>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</si>
  <si>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</si>
  <si>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</si>
  <si>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</si>
  <si>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</si>
  <si>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</si>
  <si>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</si>
  <si>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</si>
  <si>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</si>
  <si>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</si>
  <si>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</si>
  <si>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</si>
  <si>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</si>
  <si>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</si>
  <si>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</si>
  <si>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</si>
  <si>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</si>
  <si>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</si>
  <si>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</si>
  <si>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</si>
  <si>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</si>
  <si>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</si>
  <si>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</si>
  <si>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</si>
  <si>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</si>
  <si>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</si>
  <si>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</si>
  <si>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</si>
  <si>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</si>
  <si>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</si>
  <si>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</si>
  <si>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</si>
  <si>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</si>
  <si>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</si>
  <si>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</si>
  <si>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</si>
  <si>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</si>
  <si>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</si>
  <si>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</si>
  <si>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</si>
  <si>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</si>
  <si>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</si>
  <si>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</si>
  <si>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</si>
  <si>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</si>
  <si>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</si>
  <si>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</si>
  <si>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</si>
  <si>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</si>
  <si>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</si>
  <si>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</si>
  <si>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</si>
  <si>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</si>
  <si>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</si>
  <si>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</si>
  <si>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</si>
  <si>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</si>
  <si>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</si>
  <si>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</si>
  <si>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</si>
  <si>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</si>
  <si>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</si>
  <si>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</si>
  <si>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</si>
  <si>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</si>
  <si>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</si>
  <si>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</si>
  <si>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</si>
  <si>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</si>
  <si>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</si>
  <si>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</si>
  <si>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</si>
  <si>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</si>
  <si>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</si>
  <si>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</si>
  <si>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</si>
  <si>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</si>
  <si>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</si>
  <si>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</si>
  <si>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</si>
  <si>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</si>
  <si>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</si>
  <si>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</si>
  <si>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</si>
  <si>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</si>
  <si>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</si>
  <si>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</si>
  <si>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</si>
  <si>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</si>
  <si>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</si>
  <si>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</si>
  <si>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</si>
  <si>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</si>
  <si>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</si>
  <si>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</si>
  <si>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</si>
  <si>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</si>
  <si>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</si>
  <si>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</si>
  <si>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</si>
  <si>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</si>
  <si>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</si>
  <si>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</si>
  <si>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</si>
  <si>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</si>
  <si>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</si>
  <si>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</si>
  <si>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</si>
  <si>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</si>
  <si>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</si>
  <si>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</si>
  <si>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</si>
  <si>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</si>
  <si>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</si>
  <si>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</si>
  <si>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</si>
  <si>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</si>
  <si>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</si>
  <si>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</si>
  <si>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</si>
  <si>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</si>
  <si>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</si>
  <si>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</si>
  <si>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</si>
  <si>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</si>
  <si>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</si>
  <si>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</si>
  <si>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</si>
  <si>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</si>
  <si>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</si>
  <si>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</si>
  <si>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</si>
  <si>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</si>
  <si>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</si>
  <si>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</si>
  <si>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</si>
  <si>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</si>
  <si>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</si>
  <si>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</si>
  <si>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</si>
  <si>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</si>
  <si>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</si>
  <si>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</si>
  <si>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</si>
  <si>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</si>
  <si>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</si>
  <si>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</si>
  <si>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</si>
  <si>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</si>
  <si>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</si>
  <si>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</si>
  <si>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</si>
  <si>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</si>
  <si>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</si>
  <si>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</si>
  <si>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</si>
  <si>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</si>
  <si>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</si>
  <si>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</si>
  <si>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</si>
  <si>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</si>
  <si>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</si>
  <si>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</si>
  <si>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</si>
  <si>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</si>
  <si>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</si>
  <si>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</si>
  <si>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</si>
  <si>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</si>
  <si>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</si>
  <si>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</si>
  <si>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</si>
  <si>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</si>
  <si>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</si>
  <si>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</si>
  <si>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</si>
  <si>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</si>
  <si>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</si>
  <si>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</si>
  <si>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</si>
  <si>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</si>
  <si>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</si>
  <si>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</si>
  <si>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</si>
  <si>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</si>
  <si>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</si>
  <si>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</si>
  <si>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</si>
  <si>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</si>
  <si>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</si>
  <si>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</si>
  <si>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</si>
  <si>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</si>
  <si>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</si>
  <si>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</si>
  <si>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</si>
  <si>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</si>
  <si>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</si>
  <si>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</si>
  <si>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</si>
  <si>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</si>
  <si>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</si>
  <si>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</si>
  <si>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</si>
  <si>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</si>
  <si>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</si>
  <si>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</si>
  <si>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</si>
  <si>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</si>
  <si>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</si>
  <si>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</si>
  <si>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</si>
  <si>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</si>
  <si>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</si>
  <si>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</si>
  <si>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</si>
  <si>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</si>
  <si>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</si>
  <si>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</si>
  <si>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</si>
  <si>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</si>
  <si>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</si>
  <si>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</si>
  <si>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</si>
  <si>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</si>
  <si>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</si>
  <si>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</si>
  <si>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</si>
  <si>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</si>
  <si>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</si>
  <si>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</si>
  <si>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</si>
  <si>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</si>
  <si>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</si>
  <si>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</si>
  <si>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</si>
  <si>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</si>
  <si>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</si>
  <si>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</si>
  <si>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</si>
  <si>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</si>
  <si>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</si>
  <si>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</si>
  <si>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</si>
  <si>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</si>
  <si>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</si>
  <si>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</si>
  <si>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</si>
  <si>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</si>
  <si>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</si>
  <si>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</si>
  <si>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</si>
  <si>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</si>
  <si>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</si>
  <si>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</si>
  <si>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</si>
  <si>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</si>
  <si>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</si>
  <si>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</si>
  <si>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</si>
  <si>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</si>
  <si>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</si>
  <si>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</si>
  <si>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</si>
  <si>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</si>
  <si>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</si>
  <si>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</si>
  <si>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</si>
  <si>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</si>
  <si>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</si>
  <si>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</si>
  <si>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</si>
  <si>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</si>
  <si>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</si>
  <si>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</si>
  <si>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</si>
  <si>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</si>
  <si>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</si>
  <si>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</si>
  <si>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</si>
  <si>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</si>
  <si>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</si>
  <si>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</si>
  <si>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</si>
  <si>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</si>
  <si>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</si>
  <si>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</si>
  <si>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</si>
  <si>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</si>
  <si>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</si>
  <si>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</si>
  <si>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</si>
  <si>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</si>
  <si>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</si>
  <si>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</si>
  <si>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</si>
  <si>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</si>
  <si>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</si>
  <si>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</si>
  <si>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</si>
  <si>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</si>
  <si>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</si>
  <si>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</si>
  <si>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</si>
  <si>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</si>
  <si>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</si>
  <si>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</si>
  <si>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</si>
  <si>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</si>
  <si>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</si>
  <si>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</si>
  <si>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</si>
  <si>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</si>
  <si>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</si>
  <si>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</si>
  <si>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</si>
  <si>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</si>
  <si>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</si>
  <si>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</si>
  <si>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</si>
  <si>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</si>
  <si>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</si>
  <si>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</si>
  <si>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</si>
  <si>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</si>
  <si>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</si>
  <si>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</si>
  <si>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</si>
  <si>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</si>
  <si>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</si>
  <si>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</si>
  <si>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</si>
  <si>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</si>
  <si>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</si>
  <si>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</si>
  <si>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</si>
  <si>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</si>
  <si>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</si>
  <si>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</si>
  <si>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</si>
  <si>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</si>
  <si>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</si>
  <si>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</si>
  <si>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</si>
  <si>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</si>
  <si>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</si>
  <si>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</si>
  <si>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</si>
  <si>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</si>
  <si>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</si>
  <si>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</si>
  <si>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</si>
  <si>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</si>
  <si>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</si>
  <si>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</si>
  <si>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</si>
  <si>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</si>
  <si>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</si>
  <si>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</si>
  <si>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</si>
  <si>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</si>
  <si>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</si>
  <si>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</si>
  <si>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</si>
  <si>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</si>
  <si>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</si>
  <si>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</si>
  <si>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</si>
  <si>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</si>
  <si>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</si>
  <si>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</si>
  <si>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</si>
  <si>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</si>
  <si>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</si>
  <si>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</si>
  <si>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</si>
  <si>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</si>
  <si>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</si>
  <si>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</si>
  <si>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</si>
  <si>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</si>
  <si>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</si>
  <si>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</si>
  <si>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</si>
  <si>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</si>
  <si>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</si>
  <si>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</si>
  <si>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</si>
  <si>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</si>
  <si>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</si>
  <si>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</si>
  <si>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</si>
  <si>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</si>
  <si>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</si>
  <si>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</si>
  <si>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</si>
  <si>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</si>
  <si>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</si>
  <si>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</si>
  <si>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</si>
  <si>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</si>
  <si>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</si>
  <si>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</si>
  <si>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</si>
  <si>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</si>
  <si>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</si>
  <si>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</si>
  <si>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</si>
  <si>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</si>
  <si>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</si>
  <si>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</si>
  <si>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</si>
  <si>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</si>
  <si>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</si>
  <si>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</si>
  <si>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</si>
  <si>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</si>
  <si>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</si>
  <si>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</si>
  <si>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</si>
  <si>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</si>
  <si>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</si>
  <si>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</si>
  <si>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</si>
  <si>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</si>
  <si>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</si>
  <si>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</si>
  <si>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</si>
  <si>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</si>
  <si>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</si>
  <si>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</si>
  <si>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</si>
  <si>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</si>
  <si>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</si>
  <si>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</si>
  <si>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</si>
  <si>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</si>
  <si>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</si>
  <si>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</si>
  <si>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</si>
  <si>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</si>
  <si>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</si>
  <si>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</si>
  <si>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</si>
  <si>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</si>
  <si>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</si>
  <si>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</si>
  <si>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</si>
  <si>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</si>
  <si>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</si>
  <si>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</si>
  <si>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</si>
  <si>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</si>
  <si>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</si>
  <si>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</si>
  <si>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</si>
  <si>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</si>
  <si>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</si>
  <si>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</si>
  <si>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</si>
  <si>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</si>
  <si>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</si>
  <si>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</si>
  <si>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</si>
  <si>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</si>
  <si>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</si>
  <si>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</si>
  <si>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</si>
  <si>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</si>
  <si>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</si>
  <si>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</si>
  <si>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</si>
  <si>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</si>
  <si>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</si>
  <si>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</si>
  <si>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</si>
  <si>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</si>
  <si>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</si>
  <si>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</si>
  <si>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</si>
  <si>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</si>
  <si>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</si>
  <si>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</si>
  <si>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</si>
  <si>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</si>
  <si>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</si>
  <si>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</si>
  <si>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</si>
  <si>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</si>
  <si>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</si>
  <si>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</si>
  <si>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</si>
  <si>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</si>
  <si>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</si>
  <si>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</si>
  <si>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</si>
  <si>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</si>
  <si>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</si>
  <si>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</si>
  <si>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</si>
  <si>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</si>
  <si>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</si>
  <si>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</si>
  <si>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</si>
  <si>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</si>
  <si>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</si>
  <si>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</si>
  <si>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</si>
  <si>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</si>
  <si>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</si>
  <si>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</si>
  <si>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</si>
  <si>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</si>
  <si>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</si>
  <si>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</si>
  <si>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</si>
  <si>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</si>
  <si>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</si>
  <si>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</si>
  <si>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</si>
  <si>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</si>
  <si>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</si>
  <si>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</si>
  <si>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</si>
  <si>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</si>
  <si>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</si>
  <si>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</si>
  <si>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</si>
  <si>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</si>
  <si>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</si>
  <si>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</si>
  <si>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</si>
  <si>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</si>
  <si>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</si>
  <si>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</si>
  <si>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</si>
  <si>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</si>
  <si>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</si>
  <si>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</si>
  <si>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</si>
  <si>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</si>
  <si>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</si>
  <si>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</si>
  <si>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</si>
  <si>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</si>
  <si>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</si>
  <si>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</si>
  <si>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</si>
  <si>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</si>
  <si>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</si>
  <si>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</si>
  <si>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</si>
  <si>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</si>
  <si>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</si>
  <si>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</si>
  <si>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</si>
  <si>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</si>
  <si>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</si>
  <si>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</si>
  <si>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</si>
  <si>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</si>
  <si>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</si>
  <si>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</si>
  <si>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</si>
  <si>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</si>
  <si>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</si>
  <si>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</si>
  <si>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</si>
  <si>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</si>
  <si>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</si>
  <si>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</si>
  <si>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</si>
  <si>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</si>
  <si>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</si>
  <si>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</si>
  <si>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</si>
  <si>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</si>
  <si>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</si>
  <si>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</si>
  <si>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</si>
  <si>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</si>
  <si>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</si>
  <si>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</si>
  <si>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</si>
  <si>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</si>
  <si>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</si>
  <si>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</si>
  <si>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</si>
  <si>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</si>
  <si>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</si>
  <si>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</si>
  <si>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</si>
  <si>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</si>
  <si>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</si>
  <si>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</si>
  <si>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</si>
  <si>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</si>
  <si>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</si>
  <si>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</si>
  <si>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</si>
  <si>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</si>
  <si>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</si>
  <si>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</si>
  <si>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</si>
  <si>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</si>
  <si>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</si>
  <si>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</si>
  <si>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</si>
  <si>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</si>
  <si>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</si>
  <si>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</si>
  <si>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</si>
  <si>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</si>
  <si>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</si>
  <si>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</si>
  <si>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</si>
  <si>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</si>
  <si>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</si>
  <si>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</si>
  <si>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</si>
  <si>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</si>
  <si>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</si>
  <si>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</si>
  <si>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</si>
  <si>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</si>
  <si>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</si>
  <si>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</si>
  <si>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</si>
  <si>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</si>
  <si>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</si>
  <si>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</si>
  <si>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</si>
  <si>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</si>
  <si>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</si>
  <si>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</si>
  <si>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</si>
  <si>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</si>
  <si>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</si>
  <si>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</si>
  <si>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</si>
  <si>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</si>
  <si>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</si>
  <si>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</si>
  <si>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</si>
  <si>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</si>
  <si>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</si>
  <si>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</si>
  <si>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</si>
  <si>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</si>
  <si>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</si>
  <si>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</si>
  <si>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</si>
  <si>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</si>
  <si>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</si>
  <si>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</si>
  <si>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</si>
  <si>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</si>
  <si>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</si>
  <si>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</si>
  <si>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</si>
  <si>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</si>
  <si>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</si>
  <si>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</si>
  <si>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</si>
  <si>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</si>
  <si>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</si>
  <si>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</si>
  <si>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</si>
  <si>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</si>
  <si>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</si>
  <si>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</si>
  <si>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</si>
  <si>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</si>
  <si>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</si>
  <si>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</si>
  <si>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</si>
  <si>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</si>
  <si>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</si>
  <si>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</si>
  <si>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</si>
  <si>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</si>
  <si>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</si>
  <si>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</si>
  <si>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</si>
  <si>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</si>
  <si>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</si>
  <si>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</si>
  <si>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</si>
  <si>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</si>
  <si>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</si>
  <si>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</si>
  <si>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</si>
  <si>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</si>
  <si>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</si>
  <si>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</si>
  <si>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</si>
  <si>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</si>
  <si>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</si>
  <si>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</si>
  <si>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</si>
  <si>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</si>
  <si>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</si>
  <si>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</si>
  <si>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</si>
  <si>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</si>
  <si>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</si>
  <si>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</si>
  <si>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</si>
  <si>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</si>
  <si>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</si>
  <si>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</si>
  <si>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</si>
  <si>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</si>
  <si>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</si>
  <si>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</si>
  <si>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</si>
  <si>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</si>
  <si>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</si>
  <si>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</si>
  <si>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</si>
  <si>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</si>
  <si>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</si>
  <si>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</si>
  <si>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</si>
  <si>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</si>
  <si>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</si>
  <si>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</si>
  <si>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</si>
  <si>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</si>
  <si>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</si>
  <si>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</si>
  <si>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</si>
  <si>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</si>
  <si>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</si>
  <si>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</si>
  <si>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</si>
  <si>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</si>
  <si>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</si>
  <si>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</si>
  <si>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</si>
  <si>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</si>
  <si>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</si>
  <si>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</si>
  <si>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</si>
  <si>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</si>
  <si>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</si>
  <si>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</si>
  <si>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</si>
  <si>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</si>
  <si>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</si>
  <si>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</si>
  <si>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</si>
  <si>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</si>
  <si>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</si>
  <si>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</si>
  <si>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</si>
  <si>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</si>
  <si>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</si>
  <si>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</si>
  <si>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</si>
  <si>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</si>
  <si>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</si>
  <si>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</si>
  <si>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</si>
  <si>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</si>
  <si>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</si>
  <si>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</si>
  <si>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</si>
  <si>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</si>
  <si>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</si>
  <si>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</si>
  <si>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</si>
  <si>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</si>
  <si>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</si>
  <si>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</si>
  <si>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</si>
  <si>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</si>
  <si>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</si>
  <si>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</si>
  <si>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</si>
  <si>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</si>
  <si>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</si>
  <si>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</si>
  <si>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</si>
  <si>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</si>
  <si>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</si>
  <si>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</si>
  <si>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</si>
  <si>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</si>
  <si>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</si>
  <si>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</si>
  <si>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</si>
  <si>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</si>
  <si>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</si>
  <si>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</si>
  <si>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</si>
  <si>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</si>
  <si>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</si>
  <si>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</si>
  <si>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</si>
  <si>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</si>
  <si>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</si>
  <si>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</si>
  <si>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</si>
  <si>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</si>
  <si>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</si>
  <si>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</si>
  <si>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</si>
  <si>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</si>
  <si>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</si>
  <si>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</si>
  <si>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</si>
  <si>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</si>
  <si>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</si>
  <si>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</si>
  <si>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</si>
  <si>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</si>
  <si>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</si>
  <si>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</si>
  <si>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</si>
  <si>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</si>
  <si>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</si>
  <si>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</si>
  <si>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</si>
  <si>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</si>
  <si>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</si>
  <si>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</si>
  <si>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</si>
  <si>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</si>
  <si>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</si>
  <si>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</si>
  <si>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</si>
  <si>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</si>
  <si>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</si>
  <si>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</si>
  <si>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</si>
  <si>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</si>
  <si>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</si>
  <si>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</si>
  <si>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</si>
  <si>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</si>
  <si>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</si>
  <si>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</si>
  <si>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</si>
  <si>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</si>
  <si>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</si>
  <si>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</si>
  <si>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</si>
  <si>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</si>
  <si>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</si>
  <si>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</si>
  <si>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</si>
  <si>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</si>
  <si>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</si>
  <si>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</si>
  <si>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</si>
  <si>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</si>
  <si>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</si>
  <si>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</si>
  <si>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</si>
  <si>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</si>
  <si>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</si>
  <si>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</si>
  <si>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</si>
  <si>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</si>
  <si>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</si>
  <si>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</si>
  <si>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</si>
  <si>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</si>
  <si>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</si>
  <si>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</si>
  <si>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</si>
  <si>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</si>
  <si>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</si>
  <si>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</si>
  <si>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</si>
  <si>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</si>
  <si>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</si>
  <si>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</si>
  <si>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</si>
  <si>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</si>
  <si>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</si>
  <si>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</si>
  <si>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</si>
  <si>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</si>
  <si>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</si>
  <si>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</si>
  <si>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</si>
  <si>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</si>
  <si>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</si>
  <si>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</si>
  <si>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</si>
  <si>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</si>
  <si>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</si>
  <si>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</si>
  <si>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</si>
  <si>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</si>
  <si>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</si>
  <si>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</si>
  <si>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</si>
  <si>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</si>
  <si>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</si>
  <si>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</si>
  <si>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</si>
  <si>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</si>
  <si>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</si>
  <si>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</si>
  <si>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</si>
  <si>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</si>
  <si>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</si>
  <si>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</si>
  <si>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</si>
  <si>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</si>
  <si>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</si>
  <si>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</si>
  <si>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</si>
  <si>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</si>
  <si>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</si>
  <si>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</si>
  <si>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</si>
  <si>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</si>
  <si>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</si>
  <si>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</si>
  <si>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</si>
  <si>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</si>
  <si>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</si>
  <si>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</si>
  <si>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</si>
  <si>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</si>
  <si>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</si>
  <si>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</si>
  <si>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</si>
  <si>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</si>
  <si>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</si>
  <si>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</si>
  <si>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</si>
  <si>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</si>
  <si>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</si>
  <si>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</si>
  <si>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</si>
  <si>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</si>
  <si>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</si>
  <si>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</si>
  <si>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</si>
  <si>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</si>
  <si>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</si>
  <si>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</si>
  <si>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</si>
  <si>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</si>
  <si>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</si>
  <si>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</si>
  <si>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</si>
  <si>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</si>
  <si>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</si>
  <si>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</si>
  <si>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</si>
  <si>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</si>
  <si>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</si>
  <si>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</si>
  <si>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</si>
  <si>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</si>
  <si>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</si>
  <si>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</si>
  <si>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</si>
  <si>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</si>
  <si>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</si>
  <si>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</si>
  <si>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</si>
  <si>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</si>
  <si>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</si>
  <si>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</si>
  <si>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</si>
  <si>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</si>
  <si>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</si>
  <si>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</si>
  <si>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</si>
  <si>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</si>
  <si>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</si>
  <si>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</si>
  <si>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</si>
  <si>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</si>
  <si>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</si>
  <si>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</si>
  <si>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</si>
  <si>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</si>
  <si>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</si>
  <si>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</si>
  <si>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</si>
  <si>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</si>
  <si>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</si>
  <si>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</si>
  <si>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</si>
  <si>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</si>
  <si>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</si>
  <si>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</si>
  <si>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</si>
  <si>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</si>
  <si>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</si>
  <si>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</si>
  <si>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</si>
  <si>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</si>
  <si>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</si>
  <si>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</si>
  <si>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</si>
  <si>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</si>
  <si>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</si>
  <si>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</si>
  <si>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</si>
  <si>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</si>
  <si>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</si>
  <si>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</si>
  <si>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</si>
  <si>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</si>
  <si>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</si>
  <si>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</si>
  <si>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</si>
  <si>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</si>
  <si>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</si>
  <si>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</si>
  <si>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</si>
  <si>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</si>
  <si>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</si>
  <si>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</si>
  <si>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</si>
  <si>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</si>
  <si>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</si>
  <si>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</si>
  <si>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</si>
  <si>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</si>
  <si>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</si>
  <si>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</si>
  <si>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</si>
  <si>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</si>
  <si>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</si>
  <si>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</si>
  <si>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</si>
  <si>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</si>
  <si>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</si>
  <si>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</si>
  <si>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</si>
  <si>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</si>
  <si>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</si>
  <si>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</si>
  <si>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</si>
  <si>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</si>
  <si>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</si>
  <si>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</si>
  <si>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</si>
  <si>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</si>
  <si>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</si>
  <si>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</si>
  <si>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</si>
  <si>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</si>
  <si>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</si>
  <si>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</si>
  <si>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</si>
  <si>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</si>
  <si>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</si>
  <si>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</si>
  <si>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</si>
  <si>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</si>
  <si>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</si>
  <si>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</si>
  <si>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</si>
  <si>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</si>
  <si>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</si>
  <si>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</si>
  <si>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</si>
  <si>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</si>
  <si>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</si>
  <si>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</si>
  <si>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</si>
  <si>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</si>
  <si>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</si>
  <si>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</si>
  <si>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</si>
  <si>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</si>
  <si>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</si>
  <si>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</si>
  <si>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</si>
  <si>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</si>
  <si>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</si>
  <si>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</si>
  <si>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</si>
  <si>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</si>
  <si>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</si>
  <si>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</si>
  <si>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</si>
  <si>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</si>
  <si>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</si>
  <si>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</si>
  <si>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</si>
  <si>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</si>
  <si>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</si>
  <si>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</si>
  <si>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</si>
  <si>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</si>
  <si>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</si>
  <si>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</si>
  <si>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</si>
  <si>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</si>
  <si>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</si>
  <si>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</si>
  <si>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</si>
  <si>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</si>
  <si>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</si>
  <si>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</si>
  <si>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</si>
  <si>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</si>
  <si>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</si>
  <si>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</si>
  <si>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</si>
  <si>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</si>
  <si>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</si>
  <si>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</si>
  <si>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</si>
  <si>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</si>
  <si>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</si>
  <si>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</si>
  <si>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</si>
  <si>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</si>
  <si>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</si>
  <si>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</si>
  <si>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</si>
  <si>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</si>
  <si>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</si>
  <si>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</si>
  <si>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</si>
  <si>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</si>
  <si>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</si>
  <si>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</si>
  <si>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</si>
  <si>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</si>
  <si>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</si>
  <si>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</si>
  <si>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</si>
  <si>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</si>
  <si>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</si>
  <si>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</si>
  <si>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</si>
  <si>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</si>
  <si>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</si>
  <si>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</si>
  <si>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</si>
  <si>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</si>
  <si>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</si>
  <si>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</si>
  <si>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</si>
  <si>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</si>
  <si>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</si>
  <si>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</si>
  <si>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</si>
  <si>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</si>
  <si>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</si>
  <si>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</si>
  <si>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</si>
  <si>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</si>
  <si>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</si>
  <si>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</si>
  <si>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</si>
  <si>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</si>
  <si>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</si>
  <si>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</si>
  <si>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</si>
  <si>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</si>
  <si>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</si>
  <si>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</si>
  <si>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</si>
  <si>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</si>
  <si>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</si>
  <si>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</si>
  <si>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</si>
  <si>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</si>
  <si>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</si>
  <si>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</si>
  <si>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</si>
  <si>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</si>
  <si>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</si>
  <si>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</si>
  <si>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</si>
  <si>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</si>
  <si>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</si>
  <si>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</si>
  <si>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</si>
  <si>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</si>
  <si>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</si>
  <si>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</si>
  <si>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</si>
  <si>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</si>
  <si>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</si>
  <si>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</si>
  <si>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</si>
  <si>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</si>
  <si>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</si>
  <si>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</si>
  <si>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</si>
  <si>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</si>
  <si>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</si>
  <si>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</si>
  <si>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</si>
  <si>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</si>
  <si>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</si>
  <si>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</si>
  <si>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</si>
  <si>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</si>
  <si>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</si>
  <si>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</si>
  <si>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</si>
  <si>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</si>
  <si>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</si>
  <si>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</si>
  <si>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</si>
  <si>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</si>
  <si>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</si>
  <si>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</si>
  <si>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</si>
  <si>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</si>
  <si>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</si>
  <si>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</si>
  <si>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</si>
  <si>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</si>
  <si>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</si>
  <si>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</si>
  <si>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</si>
  <si>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</si>
  <si>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</si>
  <si>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</si>
  <si>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</si>
  <si>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</si>
  <si>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</si>
  <si>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</si>
  <si>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</si>
  <si>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</si>
  <si>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</si>
  <si>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</si>
  <si>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</si>
  <si>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</si>
  <si>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</si>
  <si>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</si>
  <si>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</si>
  <si>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</si>
  <si>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</si>
  <si>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</si>
  <si>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</si>
  <si>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</si>
  <si>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</si>
  <si>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</si>
  <si>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</si>
  <si>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</si>
  <si>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</si>
  <si>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</si>
  <si>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</si>
  <si>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</si>
  <si>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</si>
  <si>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</si>
  <si>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</si>
  <si>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</si>
  <si>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</si>
  <si>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</si>
  <si>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</si>
  <si>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</si>
  <si>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</si>
  <si>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</si>
  <si>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</si>
  <si>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</si>
  <si>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</si>
  <si>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</si>
  <si>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</si>
  <si>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</si>
  <si>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</si>
  <si>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</si>
  <si>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</si>
  <si>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</si>
  <si>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</si>
  <si>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</si>
  <si>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</si>
  <si>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</si>
  <si>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</si>
  <si>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</si>
  <si>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</si>
  <si>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</si>
  <si>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</si>
  <si>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</si>
  <si>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</si>
  <si>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</si>
  <si>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</si>
  <si>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</si>
  <si>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</si>
  <si>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</si>
  <si>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</si>
  <si>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</si>
  <si>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</si>
  <si>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</si>
  <si>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</si>
  <si>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</si>
  <si>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</si>
  <si>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</si>
  <si>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</si>
  <si>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</si>
  <si>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</si>
  <si>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</si>
  <si>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</si>
  <si>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</si>
  <si>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</si>
  <si>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</si>
  <si>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</si>
  <si>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</si>
  <si>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</si>
  <si>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</si>
  <si>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</si>
  <si>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</si>
  <si>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</si>
  <si>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</si>
  <si>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</si>
  <si>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</si>
  <si>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</si>
  <si>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</si>
  <si>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</si>
  <si>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</si>
  <si>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</si>
  <si>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</si>
  <si>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</si>
  <si>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</si>
  <si>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</si>
  <si>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</si>
  <si>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</si>
  <si>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</si>
  <si>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</si>
  <si>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</si>
  <si>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</si>
  <si>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</si>
  <si>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</si>
  <si>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</si>
  <si>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</si>
  <si>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</si>
  <si>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</si>
  <si>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</si>
  <si>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</si>
  <si>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</si>
  <si>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</si>
  <si>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</si>
  <si>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</si>
  <si>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</si>
  <si>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</si>
  <si>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</si>
  <si>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</si>
  <si>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</si>
  <si>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</si>
  <si>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</si>
  <si>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</si>
  <si>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</si>
  <si>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</si>
  <si>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</si>
  <si>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</si>
  <si>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</si>
  <si>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</si>
  <si>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</si>
  <si>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</si>
  <si>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</si>
  <si>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</si>
  <si>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</si>
  <si>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</si>
  <si>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</si>
  <si>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</si>
  <si>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</si>
  <si>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</si>
  <si>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</si>
  <si>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</si>
  <si>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</si>
  <si>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</si>
  <si>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</si>
  <si>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</si>
  <si>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</si>
  <si>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</si>
  <si>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</si>
  <si>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</si>
  <si>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</si>
  <si>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</si>
  <si>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</si>
  <si>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</si>
  <si>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</si>
  <si>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</si>
  <si>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</si>
  <si>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</si>
  <si>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</si>
  <si>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</si>
  <si>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</si>
  <si>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</si>
  <si>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</si>
  <si>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</si>
  <si>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</si>
  <si>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</si>
  <si>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</si>
  <si>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</si>
  <si>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</si>
  <si>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</si>
  <si>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</si>
  <si>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</si>
  <si>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</si>
  <si>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</si>
  <si>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</si>
  <si>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</si>
  <si>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</si>
  <si>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</si>
  <si>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</si>
  <si>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</si>
  <si>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</si>
  <si>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</si>
  <si>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</si>
  <si>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</si>
  <si>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</si>
  <si>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</si>
  <si>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</si>
  <si>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</si>
  <si>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</si>
  <si>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</si>
  <si>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</si>
  <si>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</si>
  <si>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</si>
  <si>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</si>
  <si>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</si>
  <si>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</si>
  <si>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</si>
  <si>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</si>
  <si>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</si>
  <si>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</si>
  <si>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</si>
  <si>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</si>
  <si>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</si>
  <si>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</si>
  <si>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</si>
  <si>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</si>
  <si>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</si>
  <si>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</si>
  <si>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</si>
  <si>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</si>
  <si>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</si>
  <si>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</si>
  <si>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</si>
  <si>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</si>
  <si>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</si>
  <si>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</si>
  <si>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</si>
  <si>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</si>
  <si>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</si>
  <si>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</si>
  <si>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</si>
  <si>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</si>
  <si>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</si>
  <si>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</si>
  <si>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</si>
  <si>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</si>
  <si>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</si>
  <si>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</si>
  <si>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</si>
  <si>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</si>
  <si>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</si>
  <si>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</si>
  <si>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</si>
  <si>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</si>
  <si>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</si>
  <si>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</si>
  <si>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</si>
  <si>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</si>
  <si>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</si>
  <si>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</si>
  <si>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</si>
  <si>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</si>
  <si>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</si>
  <si>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</si>
  <si>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</si>
  <si>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</si>
  <si>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</si>
  <si>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</si>
  <si>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</si>
  <si>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</si>
  <si>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</si>
  <si>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</si>
  <si>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</si>
  <si>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</si>
  <si>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</si>
  <si>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</si>
  <si>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</si>
  <si>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</si>
  <si>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</si>
  <si>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</si>
  <si>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</si>
  <si>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</si>
  <si>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</si>
  <si>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</si>
  <si>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</si>
  <si>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</si>
  <si>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</si>
  <si>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</si>
  <si>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</si>
  <si>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</si>
  <si>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</si>
  <si>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</si>
  <si>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</si>
  <si>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</si>
  <si>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</si>
  <si>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</si>
  <si>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</si>
  <si>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</si>
  <si>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</si>
  <si>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</si>
  <si>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</si>
  <si>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</si>
  <si>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</si>
  <si>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</si>
  <si>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</si>
  <si>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</si>
  <si>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</si>
  <si>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</si>
  <si>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</si>
  <si>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</si>
  <si>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</si>
  <si>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</si>
  <si>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</si>
  <si>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</si>
  <si>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</si>
  <si>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</si>
  <si>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</si>
  <si>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</si>
  <si>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</si>
  <si>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</si>
  <si>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</si>
  <si>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</si>
  <si>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</si>
  <si>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</si>
  <si>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</si>
  <si>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</si>
  <si>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</si>
  <si>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</si>
  <si>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</si>
  <si>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</si>
  <si>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</si>
  <si>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</si>
  <si>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</si>
  <si>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</si>
  <si>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</si>
  <si>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</si>
  <si>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</si>
  <si>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</si>
  <si>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</si>
  <si>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</si>
  <si>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</si>
  <si>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</si>
  <si>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</si>
  <si>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</si>
  <si>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</si>
  <si>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</si>
  <si>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</si>
  <si>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</si>
  <si>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</si>
  <si>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</si>
  <si>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</si>
  <si>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</si>
  <si>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</si>
  <si>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</si>
  <si>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</si>
  <si>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</si>
  <si>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</si>
  <si>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</si>
  <si>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</si>
  <si>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</si>
  <si>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</si>
  <si>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</si>
  <si>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</si>
  <si>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</si>
  <si>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</si>
  <si>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</si>
  <si>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</si>
  <si>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</si>
  <si>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</si>
  <si>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</si>
  <si>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</si>
  <si>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</si>
  <si>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</si>
  <si>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</si>
  <si>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</si>
  <si>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</si>
  <si>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</si>
  <si>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</si>
  <si>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</si>
  <si>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</si>
  <si>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</si>
  <si>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</si>
  <si>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</si>
  <si>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</si>
  <si>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</si>
  <si>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</si>
  <si>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</si>
  <si>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</si>
  <si>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</si>
  <si>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</si>
  <si>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</si>
  <si>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</si>
  <si>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</si>
  <si>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</si>
  <si>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</si>
  <si>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</si>
  <si>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</si>
  <si>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</si>
  <si>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</si>
  <si>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</si>
  <si>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</si>
  <si>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</si>
  <si>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</si>
  <si>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</si>
  <si>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</si>
  <si>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</si>
  <si>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</si>
  <si>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</si>
  <si>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</si>
  <si>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</si>
  <si>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</si>
  <si>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</si>
  <si>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</si>
  <si>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</si>
  <si>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</si>
  <si>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</si>
  <si>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</si>
  <si>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</si>
  <si>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</si>
  <si>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</si>
  <si>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</si>
  <si>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</si>
  <si>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</si>
  <si>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</si>
  <si>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</si>
  <si>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</si>
  <si>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</si>
  <si>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</si>
  <si>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</si>
  <si>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</si>
  <si>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</si>
  <si>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</si>
  <si>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</si>
  <si>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</si>
  <si>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</si>
  <si>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</si>
  <si>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</si>
  <si>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</si>
  <si>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</si>
  <si>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</si>
  <si>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</si>
  <si>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</si>
  <si>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</si>
  <si>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</si>
  <si>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</si>
  <si>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</si>
  <si>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</si>
  <si>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</si>
  <si>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</si>
  <si>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</si>
  <si>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</si>
  <si>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</si>
  <si>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</si>
  <si>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</si>
  <si>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</si>
  <si>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</si>
  <si>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</si>
  <si>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</si>
  <si>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</si>
  <si>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</si>
  <si>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</si>
  <si>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</si>
  <si>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</si>
  <si>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</si>
  <si>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</si>
  <si>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</si>
  <si>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</si>
  <si>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</si>
  <si>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</si>
  <si>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</si>
  <si>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</si>
  <si>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</si>
  <si>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</si>
  <si>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</si>
  <si>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</si>
  <si>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</si>
  <si>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</si>
  <si>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</si>
  <si>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</si>
  <si>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</si>
  <si>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</si>
  <si>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</si>
  <si>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</si>
  <si>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</si>
  <si>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</si>
  <si>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</si>
  <si>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</si>
  <si>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</si>
  <si>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</si>
  <si>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</si>
  <si>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</si>
  <si>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</si>
  <si>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</si>
  <si>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</si>
  <si>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</si>
  <si>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</si>
  <si>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</si>
  <si>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</si>
  <si>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</si>
  <si>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</si>
  <si>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</si>
  <si>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</si>
  <si>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</si>
  <si>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</si>
  <si>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</si>
  <si>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</si>
  <si>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</si>
  <si>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</si>
  <si>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</si>
  <si>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</si>
  <si>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</si>
  <si>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</si>
  <si>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</si>
  <si>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</si>
  <si>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</si>
  <si>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</si>
  <si>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</si>
  <si>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</si>
  <si>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</si>
  <si>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</si>
  <si>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</si>
  <si>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</si>
  <si>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</si>
  <si>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</si>
  <si>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</si>
  <si>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</si>
  <si>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</si>
  <si>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</si>
  <si>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</si>
  <si>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</si>
  <si>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</si>
  <si>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</si>
  <si>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</si>
  <si>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</si>
  <si>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</si>
  <si>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</si>
  <si>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</si>
  <si>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</si>
  <si>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</si>
  <si>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</si>
  <si>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</si>
  <si>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</si>
  <si>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</si>
  <si>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</si>
  <si>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</si>
  <si>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</si>
  <si>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</si>
  <si>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</si>
  <si>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</si>
  <si>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</si>
  <si>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</si>
  <si>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</si>
  <si>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</si>
  <si>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</si>
  <si>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</si>
  <si>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</si>
  <si>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</si>
  <si>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</si>
  <si>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</si>
  <si>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</si>
  <si>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</si>
  <si>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</si>
  <si>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</si>
  <si>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</si>
  <si>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</si>
  <si>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</si>
  <si>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</si>
  <si>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</si>
  <si>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</si>
  <si>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</si>
  <si>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</si>
  <si>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</si>
  <si>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</si>
  <si>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</si>
  <si>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</si>
  <si>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</si>
  <si>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</si>
  <si>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</si>
  <si>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</si>
  <si>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</si>
  <si>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</si>
  <si>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</si>
  <si>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</si>
  <si>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</si>
  <si>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</si>
  <si>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</si>
  <si>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</si>
  <si>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</si>
  <si>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</si>
  <si>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</si>
  <si>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</si>
  <si>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</si>
  <si>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</si>
  <si>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</si>
  <si>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</si>
  <si>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</si>
  <si>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</si>
  <si>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</si>
  <si>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</si>
  <si>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</si>
  <si>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</si>
  <si>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</si>
  <si>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</si>
  <si>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</si>
  <si>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</si>
  <si>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</si>
  <si>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</si>
  <si>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</si>
  <si>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</si>
  <si>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</si>
  <si>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</si>
  <si>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</si>
  <si>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</si>
  <si>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</si>
  <si>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</si>
  <si>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</si>
  <si>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</si>
  <si>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</si>
  <si>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</si>
  <si>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</si>
  <si>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</si>
  <si>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</si>
  <si>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</si>
  <si>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</si>
  <si>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</si>
  <si>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</si>
  <si>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</si>
  <si>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</si>
  <si>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</si>
  <si>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</si>
  <si>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</si>
  <si>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</si>
  <si>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</si>
  <si>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</si>
  <si>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</si>
  <si>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</si>
  <si>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</si>
  <si>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</si>
  <si>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</si>
  <si>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</si>
  <si>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</si>
  <si>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</si>
  <si>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</si>
  <si>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</si>
  <si>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</si>
  <si>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</si>
  <si>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</si>
  <si>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</si>
  <si>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</si>
  <si>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</si>
  <si>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</si>
  <si>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</si>
  <si>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</si>
  <si>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</si>
  <si>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</si>
  <si>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</si>
  <si>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</si>
  <si>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</si>
  <si>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</si>
  <si>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</si>
  <si>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</si>
  <si>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</si>
  <si>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</si>
  <si>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</si>
  <si>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</si>
  <si>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</si>
  <si>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</si>
  <si>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</si>
  <si>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</si>
  <si>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</si>
  <si>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</si>
  <si>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</si>
  <si>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</si>
  <si>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</si>
  <si>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</si>
  <si>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</si>
  <si>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</si>
  <si>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</si>
  <si>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</si>
  <si>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</si>
  <si>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</si>
  <si>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</si>
  <si>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</si>
  <si>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</si>
  <si>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</si>
  <si>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</si>
  <si>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</si>
  <si>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</si>
  <si>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</si>
  <si>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</si>
  <si>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</si>
  <si>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</si>
  <si>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</si>
  <si>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</si>
  <si>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</si>
  <si>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</si>
  <si>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</si>
  <si>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</si>
  <si>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</si>
  <si>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</si>
  <si>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</si>
  <si>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</si>
  <si>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</si>
  <si>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</si>
  <si>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</si>
  <si>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</si>
  <si>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</si>
  <si>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</si>
  <si>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</si>
  <si>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</si>
  <si>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</si>
  <si>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</si>
  <si>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</si>
  <si>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</si>
  <si>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</si>
  <si>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</si>
  <si>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</si>
  <si>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</si>
  <si>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</si>
  <si>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</si>
  <si>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</si>
  <si>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</si>
  <si>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</si>
  <si>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</si>
  <si>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</si>
  <si>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</si>
  <si>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</si>
  <si>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</si>
  <si>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</si>
  <si>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</si>
  <si>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</si>
  <si>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</si>
  <si>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</si>
  <si>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</si>
  <si>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</si>
  <si>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</si>
  <si>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</si>
  <si>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</si>
  <si>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</si>
  <si>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</si>
  <si>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</si>
  <si>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</si>
  <si>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</si>
  <si>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</si>
  <si>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</si>
  <si>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</si>
  <si>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</si>
  <si>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</si>
  <si>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</si>
  <si>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</si>
  <si>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</si>
  <si>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</si>
  <si>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</si>
  <si>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</si>
  <si>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</si>
  <si>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</si>
  <si>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</si>
  <si>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</si>
  <si>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</si>
  <si>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</si>
  <si>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</si>
  <si>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</si>
  <si>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</si>
  <si>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</si>
  <si>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</si>
  <si>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</si>
  <si>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</si>
  <si>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</si>
  <si>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</si>
  <si>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</si>
  <si>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</si>
  <si>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</si>
  <si>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</si>
  <si>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</si>
  <si>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</si>
  <si>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</si>
  <si>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</si>
  <si>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</si>
  <si>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</si>
  <si>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</si>
  <si>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</si>
  <si>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</si>
  <si>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</si>
  <si>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</si>
  <si>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</si>
  <si>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</si>
  <si>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</si>
  <si>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</si>
  <si>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</si>
  <si>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</si>
  <si>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</si>
  <si>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</si>
  <si>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</si>
  <si>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</si>
  <si>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</si>
  <si>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</si>
  <si>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</si>
  <si>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</si>
  <si>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</si>
  <si>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</si>
  <si>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</si>
  <si>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</si>
  <si>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</si>
  <si>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</si>
  <si>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</si>
  <si>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</si>
  <si>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</si>
  <si>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</si>
  <si>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</si>
  <si>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</si>
  <si>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</si>
  <si>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</si>
  <si>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</si>
  <si>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</si>
  <si>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</si>
  <si>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</si>
  <si>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</si>
  <si>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</si>
  <si>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</si>
  <si>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</si>
  <si>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</si>
  <si>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</si>
  <si>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</si>
  <si>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</si>
  <si>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</si>
  <si>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</si>
  <si>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</si>
  <si>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</si>
  <si>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</si>
  <si>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</si>
  <si>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</si>
  <si>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</si>
  <si>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</si>
  <si>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</si>
  <si>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</si>
  <si>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</si>
  <si>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</si>
  <si>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</si>
  <si>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</si>
  <si>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</si>
  <si>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</si>
  <si>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</si>
  <si>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</si>
  <si>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</si>
  <si>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</si>
  <si>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</si>
  <si>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</si>
  <si>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</si>
  <si>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</si>
  <si>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</si>
  <si>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</si>
  <si>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</si>
  <si>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</si>
  <si>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</si>
  <si>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</si>
  <si>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</si>
  <si>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</si>
  <si>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</si>
  <si>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</si>
  <si>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</si>
  <si>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</si>
  <si>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</si>
  <si>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</si>
  <si>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</si>
  <si>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</si>
  <si>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</si>
  <si>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</si>
  <si>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</si>
  <si>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</si>
  <si>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</si>
  <si>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</si>
  <si>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</si>
  <si>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</si>
  <si>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</si>
  <si>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</si>
  <si>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</si>
  <si>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</si>
  <si>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</si>
  <si>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</si>
  <si>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</si>
  <si>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</si>
  <si>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</si>
  <si>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</si>
  <si>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</si>
  <si>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</si>
  <si>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</si>
  <si>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</si>
  <si>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</si>
  <si>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</si>
  <si>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</si>
  <si>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</si>
  <si>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</si>
  <si>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</si>
  <si>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</si>
  <si>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</si>
  <si>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</si>
  <si>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</si>
  <si>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</si>
  <si>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</si>
  <si>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</si>
  <si>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</si>
  <si>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</si>
  <si>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</si>
  <si>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</si>
  <si>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</si>
  <si>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</si>
  <si>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</si>
  <si>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</si>
  <si>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</si>
  <si>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</si>
  <si>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</si>
  <si>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</si>
  <si>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</si>
  <si>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</si>
  <si>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</si>
  <si>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</si>
  <si>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</si>
  <si>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</si>
  <si>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</si>
  <si>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</si>
  <si>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</si>
  <si>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</si>
  <si>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</si>
  <si>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</si>
  <si>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</si>
  <si>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</si>
  <si>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</si>
  <si>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</si>
  <si>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</si>
  <si>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</si>
  <si>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</si>
  <si>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</si>
  <si>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</si>
  <si>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</si>
  <si>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</si>
  <si>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</si>
  <si>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</si>
  <si>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</si>
  <si>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</si>
  <si>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</si>
  <si>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</si>
  <si>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</si>
  <si>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</si>
  <si>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</si>
  <si>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</si>
  <si>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</si>
  <si>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</si>
  <si>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</si>
  <si>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</si>
  <si>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</si>
  <si>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</si>
  <si>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</si>
  <si>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</si>
  <si>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</si>
  <si>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</si>
  <si>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</si>
  <si>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</si>
  <si>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</si>
  <si>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</si>
  <si>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</si>
  <si>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</si>
  <si>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</si>
  <si>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</si>
  <si>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</si>
  <si>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</si>
  <si>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</si>
  <si>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</si>
  <si>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</si>
  <si>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</si>
  <si>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</si>
  <si>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</si>
  <si>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</si>
  <si>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</si>
  <si>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</si>
  <si>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</si>
  <si>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</si>
  <si>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</si>
  <si>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</si>
  <si>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</si>
  <si>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</si>
  <si>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</si>
  <si>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</si>
  <si>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</si>
  <si>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</si>
  <si>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</si>
  <si>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</si>
  <si>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</si>
  <si>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</si>
  <si>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</si>
  <si>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</si>
  <si>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</si>
  <si>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</si>
  <si>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</si>
  <si>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</si>
  <si>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</si>
  <si>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</si>
  <si>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</si>
  <si>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</si>
  <si>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</si>
  <si>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</si>
  <si>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</si>
  <si>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</si>
  <si>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</si>
  <si>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</si>
  <si>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</si>
  <si>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</si>
  <si>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</si>
  <si>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</si>
  <si>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</si>
  <si>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</si>
  <si>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</si>
  <si>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</si>
  <si>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</si>
  <si>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</si>
  <si>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</si>
  <si>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</si>
  <si>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</si>
  <si>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</si>
  <si>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</si>
  <si>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</si>
  <si>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</si>
  <si>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</si>
  <si>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</si>
  <si>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</si>
  <si>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</si>
  <si>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</si>
  <si>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</si>
  <si>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</si>
  <si>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</si>
  <si>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</si>
  <si>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</si>
  <si>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</si>
  <si>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</si>
  <si>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</si>
  <si>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</si>
  <si>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</si>
  <si>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</si>
  <si>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</si>
  <si>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</si>
  <si>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</si>
  <si>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</si>
  <si>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</si>
  <si>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</si>
  <si>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</si>
  <si>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</si>
  <si>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</si>
  <si>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</si>
  <si>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</si>
  <si>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</si>
  <si>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</si>
  <si>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</si>
  <si>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</si>
  <si>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</si>
  <si>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</si>
  <si>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</si>
  <si>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</si>
  <si>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</si>
  <si>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</si>
  <si>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</si>
  <si>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</si>
  <si>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</si>
  <si>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</si>
  <si>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</si>
  <si>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</si>
  <si>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</si>
  <si>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</si>
  <si>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</si>
  <si>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</si>
  <si>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</si>
  <si>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</si>
  <si>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</si>
  <si>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</si>
  <si>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</si>
  <si>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</si>
  <si>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</si>
  <si>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</si>
  <si>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</si>
  <si>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</si>
  <si>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</si>
  <si>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</si>
  <si>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</si>
  <si>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</si>
  <si>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</si>
  <si>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</si>
  <si>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</si>
  <si>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</si>
  <si>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</si>
  <si>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</si>
  <si>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</si>
  <si>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</si>
  <si>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</si>
  <si>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</si>
  <si>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</si>
  <si>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</si>
  <si>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</si>
  <si>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</si>
  <si>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</si>
  <si>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</si>
  <si>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</si>
  <si>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</si>
  <si>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</si>
  <si>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</si>
  <si>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</si>
  <si>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</si>
  <si>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</si>
  <si>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</si>
  <si>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</si>
  <si>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</si>
  <si>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</si>
  <si>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</si>
  <si>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</si>
  <si>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</si>
  <si>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</si>
  <si>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</si>
  <si>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</si>
  <si>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</si>
  <si>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</si>
  <si>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</si>
  <si>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</si>
  <si>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</si>
  <si>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</si>
  <si>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</si>
  <si>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</si>
  <si>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</si>
  <si>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</si>
  <si>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</si>
  <si>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</si>
  <si>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</si>
  <si>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</si>
  <si>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</si>
  <si>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</si>
  <si>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</si>
  <si>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</si>
  <si>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</si>
  <si>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</si>
  <si>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</si>
  <si>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</si>
  <si>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</si>
  <si>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</si>
  <si>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</si>
  <si>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</si>
  <si>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</si>
  <si>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</si>
  <si>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</si>
  <si>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</si>
  <si>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</si>
  <si>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</si>
  <si>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</si>
  <si>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</si>
  <si>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</si>
  <si>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</si>
  <si>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</si>
  <si>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</si>
  <si>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</si>
  <si>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</si>
  <si>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</si>
  <si>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</si>
  <si>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</si>
  <si>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</si>
  <si>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</si>
  <si>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</si>
  <si>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</si>
  <si>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</si>
  <si>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</si>
  <si>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</si>
  <si>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</si>
  <si>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</si>
  <si>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</si>
  <si>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</si>
  <si>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</si>
  <si>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</si>
  <si>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</si>
  <si>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</si>
  <si>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</si>
  <si>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</si>
  <si>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</si>
  <si>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</si>
  <si>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</si>
  <si>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</si>
  <si>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</si>
  <si>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</si>
  <si>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</si>
  <si>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</si>
  <si>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</si>
  <si>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</si>
  <si>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</si>
  <si>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</si>
  <si>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</si>
  <si>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</si>
  <si>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</si>
  <si>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</si>
  <si>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</si>
  <si>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</si>
  <si>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</si>
  <si>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</si>
  <si>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</si>
  <si>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</si>
  <si>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</si>
  <si>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</si>
  <si>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</si>
  <si>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</si>
  <si>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</si>
  <si>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</si>
  <si>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</si>
  <si>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</si>
  <si>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</si>
  <si>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</si>
  <si>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</si>
  <si>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</si>
  <si>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</si>
  <si>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</si>
  <si>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</si>
  <si>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</si>
  <si>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</si>
  <si>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</si>
  <si>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</si>
  <si>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</si>
  <si>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</si>
  <si>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</si>
  <si>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</si>
  <si>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</si>
  <si>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</si>
  <si>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</si>
  <si>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</si>
  <si>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</si>
  <si>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</si>
  <si>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</si>
  <si>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</si>
  <si>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</si>
  <si>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</si>
  <si>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</si>
  <si>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</si>
  <si>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</si>
  <si>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</si>
  <si>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</si>
  <si>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</si>
  <si>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</si>
  <si>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</si>
  <si>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</si>
  <si>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</si>
  <si>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</si>
  <si>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</si>
  <si>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</si>
  <si>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</si>
  <si>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</si>
  <si>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</si>
  <si>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</si>
  <si>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</si>
  <si>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</si>
  <si>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</si>
  <si>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</si>
  <si>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</si>
  <si>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</si>
  <si>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</si>
  <si>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</si>
  <si>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</si>
  <si>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</si>
  <si>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</si>
  <si>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</si>
  <si>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</si>
  <si>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</si>
  <si>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</si>
  <si>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</si>
  <si>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</si>
  <si>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</si>
  <si>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</si>
  <si>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</si>
  <si>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</si>
  <si>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</si>
  <si>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</si>
  <si>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</si>
  <si>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</si>
  <si>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</si>
  <si>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</si>
  <si>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</si>
  <si>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</si>
  <si>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</si>
  <si>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</si>
  <si>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</si>
  <si>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</si>
  <si>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</si>
  <si>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</si>
  <si>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</si>
  <si>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</si>
  <si>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</si>
  <si>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</si>
  <si>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</si>
  <si>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</si>
  <si>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</si>
  <si>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</si>
  <si>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</si>
  <si>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</si>
  <si>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</si>
  <si>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</si>
  <si>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</si>
  <si>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</si>
  <si>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</si>
  <si>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</si>
  <si>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</si>
  <si>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</si>
  <si>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</si>
  <si>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</si>
  <si>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</si>
  <si>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</si>
  <si>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</si>
  <si>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</si>
  <si>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</si>
  <si>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</si>
  <si>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</si>
  <si>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</si>
  <si>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</si>
  <si>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</si>
  <si>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</si>
  <si>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</si>
  <si>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</si>
  <si>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</si>
  <si>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</si>
  <si>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</si>
  <si>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</si>
  <si>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</si>
  <si>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</si>
  <si>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</si>
  <si>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</si>
  <si>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</si>
  <si>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</si>
  <si>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</si>
  <si>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</si>
  <si>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</si>
  <si>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</si>
  <si>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</si>
  <si>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</si>
  <si>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</si>
  <si>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</si>
  <si>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</si>
  <si>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</si>
  <si>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</si>
  <si>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</si>
  <si>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</si>
  <si>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</si>
  <si>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</si>
  <si>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</si>
  <si>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</si>
  <si>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</si>
  <si>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</si>
  <si>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</si>
  <si>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</si>
  <si>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</si>
  <si>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</si>
  <si>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</si>
  <si>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</si>
  <si>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</si>
  <si>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</si>
  <si>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</si>
  <si>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</si>
  <si>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</si>
  <si>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</si>
  <si>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</si>
  <si>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</si>
  <si>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</si>
  <si>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</si>
  <si>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</si>
  <si>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</si>
  <si>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</si>
  <si>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</si>
  <si>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</si>
  <si>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</si>
  <si>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</si>
  <si>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</si>
  <si>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</si>
  <si>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</si>
  <si>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</si>
  <si>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</si>
  <si>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</si>
  <si>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</si>
  <si>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</si>
  <si>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</si>
  <si>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</si>
  <si>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</si>
  <si>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</si>
  <si>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</si>
  <si>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</si>
  <si>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</si>
  <si>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</si>
  <si>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</si>
  <si>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</si>
  <si>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</si>
  <si>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</si>
  <si>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</si>
  <si>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</si>
  <si>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</si>
  <si>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</si>
  <si>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</si>
  <si>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</si>
  <si>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</si>
  <si>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</si>
  <si>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</si>
  <si>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</si>
  <si>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</si>
  <si>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</si>
  <si>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</si>
  <si>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</si>
  <si>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</si>
  <si>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</si>
  <si>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</si>
  <si>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</si>
  <si>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</si>
  <si>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</si>
  <si>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</si>
  <si>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</si>
  <si>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</si>
  <si>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</si>
  <si>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</si>
  <si>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</si>
  <si>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</si>
  <si>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</si>
  <si>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</si>
  <si>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</si>
  <si>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</si>
  <si>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</si>
  <si>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</si>
  <si>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</si>
  <si>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</si>
  <si>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</si>
  <si>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</si>
  <si>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</si>
  <si>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</si>
  <si>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</si>
  <si>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</si>
  <si>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</si>
  <si>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</si>
  <si>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</si>
  <si>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</si>
  <si>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</si>
  <si>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</si>
  <si>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</si>
  <si>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</si>
  <si>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</si>
  <si>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</si>
  <si>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</si>
  <si>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</si>
  <si>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</si>
  <si>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</si>
  <si>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</si>
  <si>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</si>
  <si>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</si>
  <si>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</si>
  <si>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</si>
  <si>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</si>
  <si>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</si>
  <si>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</si>
  <si>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</si>
  <si>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</si>
  <si>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</si>
  <si>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</si>
  <si>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</si>
  <si>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</si>
  <si>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</si>
  <si>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</si>
  <si>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</si>
  <si>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</si>
  <si>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</si>
  <si>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</si>
  <si>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</si>
  <si>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</si>
  <si>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</si>
  <si>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</si>
  <si>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</si>
  <si>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</si>
  <si>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</si>
  <si>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</si>
  <si>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</si>
  <si>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</si>
  <si>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</si>
  <si>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</si>
  <si>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</si>
  <si>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</si>
  <si>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</si>
  <si>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</si>
  <si>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</si>
  <si>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</si>
  <si>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</si>
  <si>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</si>
  <si>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</si>
  <si>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</si>
  <si>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</si>
  <si>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</si>
  <si>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</si>
  <si>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</si>
  <si>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</si>
  <si>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</si>
  <si>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</si>
  <si>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</si>
  <si>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</si>
  <si>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</si>
  <si>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</si>
  <si>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</si>
  <si>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</si>
  <si>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</si>
  <si>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</si>
  <si>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</si>
  <si>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</si>
  <si>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</si>
  <si>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</si>
  <si>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</si>
  <si>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</si>
  <si>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</si>
  <si>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</si>
  <si>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</si>
  <si>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</si>
  <si>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</si>
  <si>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</si>
  <si>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</si>
  <si>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</si>
  <si>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</si>
  <si>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</si>
  <si>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</si>
  <si>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</si>
  <si>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</si>
  <si>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</si>
  <si>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</si>
  <si>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</si>
  <si>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</si>
  <si>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</si>
  <si>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</si>
  <si>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</si>
  <si>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</si>
  <si>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</si>
  <si>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</si>
  <si>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</si>
  <si>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</si>
  <si>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</si>
  <si>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</si>
  <si>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</si>
  <si>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</si>
  <si>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</si>
  <si>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</si>
  <si>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</si>
  <si>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</si>
  <si>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</si>
  <si>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</si>
  <si>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</si>
  <si>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</si>
  <si>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</si>
  <si>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</si>
  <si>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</si>
  <si>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</si>
  <si>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</si>
  <si>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</si>
  <si>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</si>
  <si>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</si>
  <si>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</si>
  <si>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</si>
  <si>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</si>
  <si>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</si>
  <si>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</si>
  <si>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</si>
  <si>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</si>
  <si>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</si>
  <si>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</si>
  <si>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</si>
  <si>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</si>
  <si>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</si>
  <si>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</si>
  <si>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</si>
  <si>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</si>
  <si>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</si>
  <si>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</si>
  <si>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</si>
  <si>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</si>
  <si>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</si>
  <si>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</si>
  <si>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</si>
  <si>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</si>
  <si>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</si>
  <si>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</si>
  <si>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</si>
  <si>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</si>
  <si>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</si>
  <si>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</si>
  <si>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</si>
  <si>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</si>
  <si>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</si>
  <si>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</si>
  <si>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</si>
  <si>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</si>
  <si>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</si>
  <si>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</si>
  <si>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</si>
  <si>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</si>
  <si>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</si>
  <si>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</si>
  <si>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</si>
  <si>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</si>
  <si>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</si>
  <si>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</si>
  <si>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</si>
  <si>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</si>
  <si>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</si>
  <si>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</si>
  <si>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</si>
  <si>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</si>
  <si>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</si>
  <si>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</si>
  <si>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</si>
  <si>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</si>
  <si>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</si>
  <si>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</si>
  <si>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</si>
  <si>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</si>
  <si>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</si>
  <si>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</si>
  <si>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</si>
  <si>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</si>
  <si>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</si>
  <si>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</si>
  <si>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</si>
  <si>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</si>
  <si>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</si>
  <si>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</si>
  <si>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</si>
  <si>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</si>
  <si>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</si>
  <si>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</si>
  <si>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</si>
  <si>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</si>
  <si>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</si>
  <si>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</si>
  <si>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</si>
  <si>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</si>
  <si>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</si>
  <si>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</si>
  <si>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</si>
  <si>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</si>
  <si>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</si>
  <si>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</si>
  <si>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</si>
  <si>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</si>
  <si>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</si>
  <si>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</si>
  <si>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</si>
  <si>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</si>
  <si>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</si>
  <si>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</si>
  <si>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</si>
  <si>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</si>
  <si>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</si>
  <si>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</si>
  <si>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</si>
  <si>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</si>
  <si>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</si>
  <si>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</si>
  <si>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</si>
  <si>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</si>
  <si>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</si>
  <si>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</si>
  <si>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</si>
  <si>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</si>
  <si>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</si>
  <si>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</si>
  <si>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</si>
  <si>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</si>
  <si>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</si>
  <si>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</si>
  <si>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</si>
  <si>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</si>
  <si>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</si>
  <si>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</si>
  <si>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</si>
  <si>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</si>
  <si>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</si>
  <si>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</si>
  <si>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</si>
  <si>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</si>
  <si>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</si>
  <si>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</si>
  <si>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</si>
  <si>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</si>
  <si>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</si>
  <si>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</si>
  <si>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</si>
  <si>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</si>
  <si>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</si>
  <si>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</si>
  <si>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</si>
  <si>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</si>
  <si>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</si>
  <si>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</si>
  <si>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</si>
  <si>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</si>
  <si>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</si>
  <si>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</si>
  <si>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</si>
  <si>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</si>
  <si>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</si>
  <si>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</si>
  <si>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</si>
  <si>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</si>
  <si>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</si>
  <si>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</si>
  <si>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</si>
  <si>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</si>
  <si>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</si>
  <si>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</si>
  <si>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</si>
  <si>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</si>
  <si>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</si>
  <si>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</si>
  <si>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</si>
  <si>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</si>
  <si>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</si>
  <si>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</si>
  <si>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</si>
  <si>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</si>
  <si>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</si>
  <si>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</si>
  <si>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</si>
  <si>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</si>
  <si>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</si>
  <si>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</si>
  <si>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</si>
  <si>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</si>
  <si>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</si>
  <si>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</si>
  <si>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</si>
  <si>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</si>
  <si>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</si>
  <si>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</si>
  <si>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</si>
  <si>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</si>
  <si>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</si>
  <si>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</si>
  <si>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</si>
  <si>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</si>
  <si>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</si>
  <si>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</si>
  <si>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</si>
  <si>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</si>
  <si>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</si>
  <si>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</si>
  <si>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</si>
  <si>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</si>
  <si>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</si>
  <si>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</si>
  <si>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</si>
  <si>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</si>
  <si>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</si>
  <si>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</si>
  <si>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</si>
  <si>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</si>
  <si>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</si>
  <si>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</si>
  <si>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</si>
  <si>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</si>
  <si>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</si>
  <si>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</si>
  <si>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</si>
  <si>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</si>
  <si>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</si>
  <si>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</si>
  <si>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</si>
  <si>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</si>
  <si>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</si>
  <si>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</si>
  <si>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</si>
  <si>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</si>
  <si>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</si>
  <si>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</si>
  <si>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</si>
  <si>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</si>
  <si>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</si>
  <si>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</si>
  <si>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</si>
  <si>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</si>
  <si>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</si>
  <si>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</si>
  <si>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</si>
  <si>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</si>
  <si>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</si>
  <si>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</si>
  <si>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</si>
  <si>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</si>
  <si>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</si>
  <si>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</si>
  <si>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</si>
  <si>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</si>
  <si>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</si>
  <si>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</si>
  <si>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</si>
  <si>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</si>
  <si>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</si>
  <si>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</si>
  <si>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</si>
  <si>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</si>
  <si>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</si>
  <si>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</si>
  <si>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</si>
  <si>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</si>
  <si>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</si>
  <si>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</si>
  <si>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</si>
  <si>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</si>
  <si>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</si>
  <si>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</si>
  <si>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</si>
  <si>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</si>
  <si>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</si>
  <si>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</si>
  <si>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</si>
  <si>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</si>
  <si>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</si>
  <si>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</si>
  <si>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</si>
  <si>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</si>
  <si>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</si>
  <si>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</si>
  <si>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</si>
  <si>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</si>
  <si>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</si>
  <si>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</si>
  <si>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</si>
  <si>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</si>
  <si>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</si>
  <si>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</si>
  <si>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</si>
  <si>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</si>
  <si>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</si>
  <si>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</si>
  <si>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</si>
  <si>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</si>
  <si>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</si>
  <si>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</si>
  <si>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</si>
  <si>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</si>
  <si>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</si>
  <si>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</si>
  <si>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</si>
  <si>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</si>
  <si>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</si>
  <si>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</si>
  <si>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</si>
  <si>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</si>
  <si>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</si>
  <si>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</si>
  <si>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</si>
  <si>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</si>
  <si>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</si>
  <si>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</si>
  <si>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</si>
  <si>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</si>
  <si>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</si>
  <si>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</si>
  <si>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</si>
  <si>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</si>
  <si>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</si>
  <si>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</si>
  <si>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</si>
  <si>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</si>
  <si>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</si>
  <si>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</si>
  <si>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</si>
  <si>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</si>
  <si>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</si>
  <si>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</si>
  <si>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</si>
  <si>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</si>
  <si>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</si>
  <si>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</si>
  <si>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</si>
  <si>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</si>
  <si>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</si>
  <si>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</si>
  <si>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</si>
  <si>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</si>
  <si>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</si>
  <si>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</si>
  <si>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</si>
  <si>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</si>
  <si>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</si>
  <si>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</si>
  <si>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</si>
  <si>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</si>
  <si>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</si>
  <si>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</si>
  <si>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</si>
  <si>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</si>
  <si>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</si>
  <si>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</si>
  <si>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</si>
  <si>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</si>
  <si>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</si>
  <si>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</si>
  <si>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</si>
  <si>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</si>
  <si>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</si>
  <si>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</si>
  <si>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</si>
  <si>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</si>
  <si>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</si>
  <si>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</si>
  <si>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</si>
  <si>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</si>
  <si>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</si>
  <si>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</si>
  <si>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</si>
  <si>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</si>
  <si>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</si>
  <si>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</si>
  <si>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</si>
  <si>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</si>
  <si>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</si>
  <si>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</si>
  <si>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</si>
  <si>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</si>
  <si>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</si>
  <si>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</si>
  <si>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</si>
  <si>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</si>
  <si>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</si>
  <si>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</si>
  <si>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</si>
  <si>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</si>
  <si>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</si>
  <si>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</si>
  <si>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</si>
  <si>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</si>
  <si>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</si>
  <si>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</si>
  <si>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</si>
  <si>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</si>
  <si>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</si>
  <si>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</si>
  <si>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</si>
  <si>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</si>
  <si>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</si>
  <si>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</si>
  <si>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</si>
  <si>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</si>
  <si>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</si>
  <si>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</si>
  <si>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</si>
  <si>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</si>
  <si>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</si>
  <si>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</si>
  <si>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</si>
  <si>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</si>
  <si>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</si>
  <si>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</si>
  <si>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</si>
  <si>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</si>
  <si>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</si>
  <si>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</si>
  <si>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</si>
  <si>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</si>
  <si>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</si>
  <si>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</si>
  <si>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</si>
  <si>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</si>
  <si>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</si>
  <si>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</si>
  <si>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</si>
  <si>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</si>
  <si>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</si>
  <si>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</si>
  <si>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</si>
  <si>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</si>
  <si>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</si>
  <si>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</si>
  <si>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</si>
  <si>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</si>
  <si>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</si>
  <si>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</si>
  <si>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</si>
  <si>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</si>
  <si>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</si>
  <si>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</si>
  <si>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</si>
  <si>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</si>
  <si>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</si>
  <si>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</si>
  <si>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</si>
  <si>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</si>
  <si>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</si>
  <si>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</si>
  <si>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</si>
  <si>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</si>
  <si>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</si>
  <si>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</si>
  <si>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</si>
  <si>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</si>
  <si>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</si>
  <si>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</si>
  <si>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</si>
  <si>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</si>
  <si>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</si>
  <si>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</si>
  <si>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</si>
  <si>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</si>
  <si>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</si>
  <si>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</si>
  <si>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</si>
  <si>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</si>
  <si>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</si>
  <si>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</si>
  <si>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</si>
  <si>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</si>
  <si>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</si>
  <si>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</si>
  <si>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</si>
  <si>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</si>
  <si>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</si>
  <si>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</si>
  <si>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</si>
  <si>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</si>
  <si>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</si>
  <si>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</si>
  <si>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</si>
  <si>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</si>
  <si>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</si>
  <si>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</si>
  <si>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</si>
  <si>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</si>
  <si>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</si>
  <si>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</si>
  <si>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</si>
  <si>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</si>
  <si>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</si>
  <si>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</si>
  <si>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</si>
  <si>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</si>
  <si>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</si>
  <si>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</si>
  <si>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</si>
  <si>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</si>
  <si>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</si>
  <si>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</si>
  <si>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</si>
  <si>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</si>
  <si>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</si>
  <si>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</si>
  <si>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</si>
  <si>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</si>
  <si>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</si>
  <si>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</si>
  <si>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</si>
  <si>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</si>
  <si>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</si>
  <si>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</si>
  <si>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</si>
  <si>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</si>
  <si>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</si>
  <si>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</si>
  <si>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</si>
  <si>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</si>
  <si>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</si>
  <si>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</si>
  <si>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</si>
  <si>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</si>
  <si>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</si>
  <si>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</si>
  <si>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</si>
  <si>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</si>
  <si>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</si>
  <si>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</si>
  <si>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</si>
  <si>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</si>
  <si>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</si>
  <si>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</si>
  <si>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</si>
  <si>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</si>
  <si>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</si>
  <si>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</si>
  <si>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</si>
  <si>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</si>
  <si>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</si>
  <si>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</si>
  <si>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</si>
  <si>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</si>
  <si>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</si>
  <si>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</si>
  <si>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</si>
  <si>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</si>
  <si>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</si>
  <si>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</si>
  <si>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</si>
  <si>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</si>
  <si>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</si>
  <si>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</si>
  <si>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</si>
  <si>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</si>
  <si>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</si>
  <si>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</si>
  <si>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</si>
  <si>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</si>
  <si>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</si>
  <si>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</si>
  <si>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</si>
  <si>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</si>
  <si>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</si>
  <si>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</si>
  <si>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</si>
  <si>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</si>
  <si>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</si>
  <si>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</si>
  <si>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</si>
  <si>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</si>
  <si>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</si>
  <si>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</si>
  <si>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</si>
  <si>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</si>
  <si>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</si>
  <si>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</si>
  <si>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</si>
  <si>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</si>
  <si>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</si>
  <si>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</si>
  <si>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</si>
  <si>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</si>
  <si>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</si>
  <si>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</si>
  <si>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</si>
  <si>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</si>
  <si>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</si>
  <si>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</si>
  <si>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</si>
  <si>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</si>
  <si>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</si>
  <si>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</si>
  <si>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</si>
  <si>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</si>
  <si>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</si>
  <si>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</si>
  <si>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</si>
  <si>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</si>
  <si>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</si>
  <si>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</si>
  <si>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</si>
  <si>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</si>
  <si>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</si>
  <si>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</si>
  <si>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</si>
  <si>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</si>
  <si>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</si>
  <si>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</si>
  <si>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</si>
  <si>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</si>
  <si>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</si>
  <si>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</si>
  <si>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</si>
  <si>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</si>
  <si>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</si>
  <si>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</si>
  <si>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</si>
  <si>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</si>
  <si>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</si>
  <si>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</si>
  <si>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</si>
  <si>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</si>
  <si>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</si>
  <si>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</si>
  <si>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</si>
  <si>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</si>
  <si>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</si>
  <si>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</si>
  <si>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</si>
  <si>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</si>
  <si>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</si>
  <si>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</si>
  <si>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</si>
  <si>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</si>
  <si>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</si>
  <si>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</si>
  <si>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</si>
  <si>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</si>
  <si>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</si>
  <si>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</si>
  <si>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</si>
  <si>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</si>
  <si>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</si>
  <si>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</si>
  <si>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</si>
  <si>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</si>
  <si>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</si>
  <si>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</si>
  <si>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</si>
  <si>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</si>
  <si>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</si>
  <si>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</si>
  <si>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</si>
  <si>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</si>
  <si>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</si>
  <si>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</si>
  <si>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</si>
  <si>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</si>
  <si>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</si>
  <si>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</si>
  <si>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</si>
  <si>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</si>
  <si>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</si>
  <si>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</si>
  <si>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</si>
  <si>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</si>
  <si>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</si>
  <si>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</si>
  <si>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</si>
  <si>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</si>
  <si>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</si>
  <si>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</si>
  <si>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</si>
  <si>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</si>
  <si>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</si>
  <si>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</si>
  <si>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</si>
  <si>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</si>
  <si>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</si>
  <si>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</si>
  <si>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</si>
  <si>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</si>
  <si>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</si>
  <si>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</si>
  <si>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</si>
  <si>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</si>
  <si>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</si>
  <si>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</si>
  <si>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</si>
  <si>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</si>
  <si>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</si>
  <si>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</si>
  <si>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</si>
  <si>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</si>
  <si>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</si>
  <si>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</si>
  <si>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</si>
  <si>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</si>
  <si>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</si>
  <si>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</si>
  <si>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</si>
  <si>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</si>
  <si>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</si>
  <si>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</si>
  <si>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</si>
  <si>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</si>
  <si>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</si>
  <si>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</si>
  <si>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</si>
  <si>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</si>
  <si>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</si>
  <si>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</si>
  <si>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</si>
  <si>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</si>
  <si>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</si>
  <si>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</si>
  <si>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</si>
  <si>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</si>
  <si>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</si>
  <si>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</si>
  <si>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</si>
  <si>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</si>
  <si>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</si>
  <si>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</si>
  <si>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</si>
  <si>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</si>
  <si>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</si>
  <si>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</si>
  <si>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</si>
  <si>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</si>
  <si>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</si>
  <si>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</si>
  <si>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</si>
  <si>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</si>
  <si>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</si>
  <si>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</si>
  <si>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</si>
  <si>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</si>
  <si>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</si>
  <si>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</si>
  <si>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</si>
  <si>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</si>
  <si>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</si>
  <si>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</si>
  <si>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</si>
  <si>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</si>
  <si>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</si>
  <si>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</si>
  <si>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</si>
  <si>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</si>
  <si>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</si>
  <si>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</si>
  <si>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</si>
  <si>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</si>
  <si>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</si>
  <si>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</si>
  <si>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</si>
  <si>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</si>
  <si>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</si>
  <si>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</si>
  <si>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</si>
  <si>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</si>
  <si>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</si>
  <si>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</si>
  <si>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</si>
  <si>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</si>
  <si>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</si>
  <si>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</si>
  <si>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</si>
  <si>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</si>
  <si>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</si>
  <si>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</si>
  <si>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</si>
  <si>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</si>
  <si>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</si>
  <si>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</si>
  <si>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</si>
  <si>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</si>
  <si>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</si>
  <si>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</si>
  <si>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</si>
  <si>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</si>
  <si>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</si>
  <si>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</si>
  <si>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</si>
  <si>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</si>
  <si>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</si>
  <si>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</si>
  <si>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</si>
  <si>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</si>
  <si>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</si>
  <si>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</si>
  <si>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</si>
  <si>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</si>
  <si>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</si>
  <si>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</si>
  <si>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</si>
  <si>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</si>
  <si>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</si>
  <si>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</si>
  <si>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</si>
  <si>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</si>
  <si>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</si>
  <si>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</si>
  <si>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</si>
  <si>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</si>
  <si>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</si>
  <si>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</si>
  <si>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</si>
  <si>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</si>
  <si>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</si>
  <si>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</si>
  <si>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</si>
  <si>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</si>
  <si>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</si>
  <si>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</si>
  <si>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</si>
  <si>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</si>
  <si>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</si>
  <si>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</si>
  <si>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</si>
  <si>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</si>
  <si>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</si>
  <si>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</si>
  <si>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</si>
  <si>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</si>
  <si>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</si>
  <si>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</si>
  <si>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</si>
  <si>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</si>
  <si>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</si>
  <si>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</si>
  <si>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</si>
  <si>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</si>
  <si>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</si>
  <si>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</si>
  <si>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</si>
  <si>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</si>
  <si>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</si>
  <si>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</si>
  <si>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</si>
  <si>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</si>
  <si>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</si>
  <si>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</si>
  <si>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</si>
  <si>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</si>
  <si>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</si>
  <si>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</si>
  <si>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</si>
  <si>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</si>
  <si>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</si>
  <si>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</si>
  <si>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</si>
  <si>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</si>
  <si>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</si>
  <si>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</si>
  <si>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</si>
  <si>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</si>
  <si>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</si>
  <si>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</si>
  <si>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</si>
  <si>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</si>
  <si>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</si>
  <si>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</si>
  <si>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</si>
  <si>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</si>
  <si>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</si>
  <si>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</si>
  <si>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</si>
  <si>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</si>
  <si>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</si>
  <si>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</si>
  <si>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</si>
  <si>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</si>
  <si>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</si>
  <si>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</si>
  <si>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</si>
  <si>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</si>
  <si>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</si>
  <si>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</si>
  <si>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</si>
  <si>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</si>
  <si>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</si>
  <si>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</si>
  <si>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</si>
  <si>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</si>
  <si>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</si>
  <si>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</si>
  <si>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</si>
  <si>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</si>
  <si>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</si>
  <si>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</si>
  <si>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</si>
  <si>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</si>
  <si>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</si>
  <si>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</si>
  <si>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</si>
  <si>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</si>
  <si>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</si>
  <si>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</si>
  <si>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</si>
  <si>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</si>
  <si>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</si>
  <si>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</si>
  <si>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</si>
  <si>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</si>
  <si>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</si>
  <si>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</si>
  <si>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</si>
  <si>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</si>
  <si>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</si>
  <si>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</si>
  <si>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</si>
  <si>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</si>
  <si>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</si>
  <si>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</si>
  <si>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</si>
  <si>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</si>
  <si>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</si>
  <si>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</si>
  <si>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</si>
  <si>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</si>
  <si>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</si>
  <si>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</si>
  <si>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</si>
  <si>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</si>
  <si>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</si>
  <si>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</si>
  <si>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</si>
  <si>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</si>
  <si>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</si>
  <si>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</si>
  <si>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</si>
  <si>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</si>
  <si>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</si>
  <si>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</si>
  <si>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</si>
  <si>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</si>
  <si>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</si>
  <si>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</si>
  <si>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</si>
  <si>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</si>
  <si>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</si>
  <si>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</si>
  <si>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</si>
  <si>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</si>
  <si>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</si>
  <si>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</si>
  <si>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</si>
  <si>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</si>
  <si>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</si>
  <si>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</si>
  <si>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</si>
  <si>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</si>
  <si>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</si>
  <si>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</si>
  <si>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</si>
  <si>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</si>
  <si>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</si>
  <si>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</si>
  <si>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</si>
  <si>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</si>
  <si>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</si>
  <si>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</si>
  <si>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</si>
  <si>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</si>
  <si>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</si>
  <si>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</si>
  <si>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</si>
  <si>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</si>
  <si>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</si>
  <si>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</si>
  <si>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</si>
  <si>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</si>
  <si>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</si>
  <si>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</si>
  <si>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</si>
  <si>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</si>
  <si>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</si>
  <si>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</si>
  <si>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</si>
  <si>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</si>
  <si>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</si>
  <si>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</si>
  <si>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</si>
  <si>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</si>
  <si>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</si>
  <si>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</si>
  <si>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</si>
  <si>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</si>
  <si>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</si>
  <si>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</si>
  <si>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</si>
  <si>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</si>
  <si>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</si>
  <si>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</si>
  <si>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</si>
  <si>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</si>
  <si>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</si>
  <si>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</si>
  <si>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</si>
  <si>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</si>
  <si>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</si>
  <si>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</si>
  <si>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</si>
  <si>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</si>
  <si>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</si>
  <si>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</si>
  <si>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</si>
  <si>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</si>
  <si>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</si>
  <si>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</si>
  <si>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</si>
  <si>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</si>
  <si>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</si>
  <si>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</si>
  <si>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</si>
  <si>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</si>
  <si>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</si>
  <si>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</si>
  <si>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</si>
  <si>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</si>
  <si>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</si>
  <si>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</si>
  <si>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</si>
  <si>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</si>
  <si>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</si>
  <si>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</si>
  <si>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</si>
  <si>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</si>
  <si>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</si>
  <si>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</si>
  <si>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</si>
  <si>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</si>
  <si>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</si>
  <si>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</si>
  <si>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</si>
  <si>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</si>
  <si>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</si>
  <si>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</si>
  <si>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</si>
  <si>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</si>
  <si>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</si>
  <si>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</si>
  <si>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</si>
  <si>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</si>
  <si>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</si>
  <si>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</si>
  <si>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</si>
  <si>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</si>
  <si>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</si>
  <si>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</si>
  <si>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</si>
  <si>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</si>
  <si>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</si>
  <si>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</si>
  <si>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</si>
  <si>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</si>
  <si>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</si>
  <si>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</si>
  <si>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</si>
  <si>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</si>
  <si>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</si>
  <si>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</si>
  <si>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</si>
  <si>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</si>
  <si>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</si>
  <si>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</si>
  <si>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</si>
  <si>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</si>
  <si>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</si>
  <si>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</si>
  <si>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</si>
  <si>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</si>
  <si>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</si>
  <si>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</si>
  <si>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</si>
  <si>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</si>
  <si>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</si>
  <si>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</si>
  <si>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</si>
  <si>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</si>
  <si>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</si>
  <si>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</si>
  <si>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</si>
  <si>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</si>
  <si>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</si>
  <si>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</si>
  <si>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</si>
  <si>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</si>
  <si>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</si>
  <si>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</si>
  <si>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</si>
  <si>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</si>
  <si>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</si>
  <si>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</si>
  <si>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</si>
  <si>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</si>
  <si>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</si>
  <si>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</si>
  <si>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</si>
  <si>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</si>
  <si>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</si>
  <si>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</si>
  <si>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</si>
  <si>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</si>
  <si>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</si>
  <si>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</si>
  <si>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</si>
  <si>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</si>
  <si>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</si>
  <si>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</si>
  <si>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</si>
  <si>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</si>
  <si>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</si>
  <si>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</si>
  <si>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</si>
  <si>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</si>
  <si>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</si>
  <si>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</si>
  <si>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</si>
  <si>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</si>
  <si>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</si>
  <si>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</si>
  <si>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</si>
  <si>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</si>
  <si>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</si>
  <si>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</si>
  <si>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</si>
  <si>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</si>
  <si>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</si>
  <si>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</si>
  <si>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</si>
  <si>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</si>
  <si>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</si>
  <si>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</si>
  <si>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</si>
  <si>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</si>
  <si>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</si>
  <si>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</si>
  <si>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</si>
  <si>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</si>
  <si>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</si>
  <si>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</si>
  <si>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</si>
  <si>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</si>
  <si>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</si>
  <si>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</si>
  <si>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</si>
  <si>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</si>
  <si>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</si>
  <si>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</si>
  <si>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</si>
  <si>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</si>
  <si>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</si>
  <si>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</si>
  <si>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</si>
  <si>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</si>
  <si>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</si>
  <si>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</si>
  <si>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</si>
  <si>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</si>
  <si>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</si>
  <si>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</si>
  <si>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</si>
  <si>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</si>
  <si>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</si>
  <si>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</si>
  <si>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</si>
  <si>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</si>
  <si>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</si>
  <si>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</si>
  <si>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</si>
  <si>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</si>
  <si>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</si>
  <si>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</si>
  <si>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</si>
  <si>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</si>
  <si>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</si>
  <si>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</si>
  <si>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</si>
  <si>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</si>
  <si>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</si>
  <si>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</si>
  <si>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</si>
  <si>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</si>
  <si>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</si>
  <si>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</si>
  <si>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</si>
  <si>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</si>
  <si>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</si>
  <si>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</si>
  <si>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</si>
  <si>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</si>
  <si>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</si>
  <si>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</si>
  <si>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</si>
  <si>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</si>
  <si>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</si>
  <si>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</si>
  <si>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</si>
  <si>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</si>
  <si>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</si>
  <si>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</si>
  <si>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</si>
  <si>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</si>
  <si>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</si>
  <si>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</si>
  <si>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</si>
  <si>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</si>
  <si>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</si>
  <si>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</si>
  <si>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</si>
  <si>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</si>
  <si>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</si>
  <si>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</si>
  <si>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</si>
  <si>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</si>
  <si>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</si>
  <si>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</si>
  <si>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</si>
  <si>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</si>
  <si>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</si>
  <si>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</si>
  <si>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</si>
  <si>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</si>
  <si>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</si>
  <si>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</si>
  <si>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</si>
  <si>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</si>
  <si>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</si>
  <si>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</si>
  <si>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</si>
  <si>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</si>
  <si>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</si>
  <si>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</si>
  <si>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</si>
  <si>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</si>
  <si>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</si>
  <si>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</si>
  <si>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</si>
  <si>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</si>
  <si>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</si>
  <si>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</si>
  <si>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</si>
  <si>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</si>
  <si>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</si>
  <si>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</si>
  <si>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</si>
  <si>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</si>
  <si>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</si>
  <si>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</si>
  <si>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</si>
  <si>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</si>
  <si>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</si>
  <si>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</si>
  <si>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</si>
  <si>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</si>
  <si>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</si>
  <si>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</si>
  <si>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</si>
  <si>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</si>
  <si>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</si>
  <si>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</si>
  <si>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</si>
  <si>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</si>
  <si>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</si>
  <si>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</si>
  <si>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</si>
  <si>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</si>
  <si>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</si>
  <si>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</si>
  <si>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</si>
  <si>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</si>
  <si>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</si>
  <si>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</si>
  <si>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</si>
  <si>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</si>
  <si>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</si>
  <si>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</si>
  <si>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</si>
  <si>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</si>
  <si>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</si>
  <si>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</si>
  <si>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</si>
  <si>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</si>
  <si>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</si>
  <si>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</si>
  <si>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</si>
  <si>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</si>
  <si>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</si>
  <si>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</si>
  <si>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</si>
  <si>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</si>
  <si>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</si>
  <si>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</si>
  <si>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</si>
  <si>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</si>
  <si>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</si>
  <si>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</si>
  <si>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</si>
  <si>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</si>
  <si>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</si>
  <si>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</si>
  <si>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</si>
  <si>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</si>
  <si>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</si>
  <si>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</si>
  <si>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</si>
  <si>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</si>
  <si>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</si>
  <si>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</si>
  <si>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</si>
  <si>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</si>
  <si>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</si>
  <si>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</si>
  <si>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</si>
  <si>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</si>
  <si>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</si>
  <si>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</si>
  <si>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</si>
  <si>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</si>
  <si>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</si>
  <si>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</si>
  <si>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</si>
  <si>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</si>
  <si>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</si>
  <si>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</si>
  <si>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</si>
  <si>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</si>
  <si>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</si>
  <si>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</si>
  <si>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</si>
  <si>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</si>
  <si>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</si>
  <si>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</si>
  <si>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</si>
  <si>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</si>
  <si>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</si>
  <si>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</si>
  <si>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</si>
  <si>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</si>
  <si>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</si>
  <si>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</si>
  <si>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</si>
  <si>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</si>
  <si>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</si>
  <si>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</si>
  <si>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</si>
  <si>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</si>
  <si>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</si>
  <si>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</si>
  <si>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</si>
  <si>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</si>
  <si>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</si>
  <si>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</si>
  <si>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</si>
  <si>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</si>
  <si>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</si>
  <si>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</si>
  <si>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</si>
  <si>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</si>
  <si>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</si>
  <si>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</si>
  <si>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</si>
  <si>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</si>
  <si>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</si>
  <si>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</si>
  <si>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</si>
  <si>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</si>
  <si>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</si>
  <si>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</si>
  <si>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</si>
  <si>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</si>
  <si>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</si>
  <si>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</si>
  <si>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</si>
  <si>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</si>
  <si>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</si>
  <si>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</si>
  <si>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</si>
  <si>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</si>
  <si>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</si>
  <si>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</si>
  <si>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</si>
  <si>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</si>
  <si>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</si>
  <si>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</si>
  <si>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</si>
  <si>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</si>
  <si>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</si>
  <si>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</si>
  <si>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</si>
  <si>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</si>
  <si>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</si>
  <si>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</si>
  <si>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</si>
  <si>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</si>
  <si>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</si>
  <si>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</si>
  <si>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</si>
  <si>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</si>
  <si>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</si>
  <si>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</si>
  <si>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</si>
  <si>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</si>
  <si>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</si>
  <si>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</si>
  <si>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</si>
  <si>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</si>
  <si>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</si>
  <si>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</si>
  <si>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</si>
  <si>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</si>
  <si>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</si>
  <si>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</si>
  <si>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</si>
  <si>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</si>
  <si>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</si>
  <si>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</si>
  <si>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</si>
  <si>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</si>
  <si>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</si>
  <si>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</si>
  <si>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</si>
  <si>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</si>
  <si>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</si>
  <si>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</si>
  <si>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</si>
  <si>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</si>
  <si>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</si>
  <si>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</si>
  <si>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</si>
  <si>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</si>
  <si>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</si>
  <si>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</si>
  <si>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</si>
  <si>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</si>
  <si>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</si>
  <si>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</si>
  <si>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</si>
  <si>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</si>
  <si>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</si>
  <si>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</si>
  <si>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</si>
  <si>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</si>
  <si>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</si>
  <si>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</si>
  <si>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</si>
  <si>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</si>
  <si>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</si>
  <si>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</si>
  <si>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</si>
  <si>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</si>
  <si>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</si>
  <si>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</si>
  <si>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</si>
  <si>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</si>
  <si>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</si>
  <si>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</si>
  <si>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</si>
  <si>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</si>
  <si>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</si>
  <si>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</si>
  <si>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</si>
  <si>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</si>
  <si>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</si>
  <si>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</si>
  <si>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</si>
  <si>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</si>
  <si>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</si>
  <si>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</si>
  <si>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</si>
  <si>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</si>
  <si>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</si>
  <si>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</si>
  <si>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</si>
  <si>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</si>
  <si>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</si>
  <si>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</si>
  <si>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</si>
  <si>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</si>
  <si>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</si>
  <si>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</si>
  <si>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</si>
  <si>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</si>
  <si>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</si>
  <si>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</si>
  <si>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</si>
  <si>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</si>
  <si>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</si>
  <si>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</si>
  <si>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</si>
  <si>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</si>
  <si>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</si>
  <si>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</si>
  <si>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</si>
  <si>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</si>
  <si>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</si>
  <si>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</si>
  <si>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</si>
  <si>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</si>
  <si>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</si>
  <si>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</si>
  <si>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</si>
  <si>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</si>
  <si>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</si>
  <si>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</si>
  <si>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</si>
  <si>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</si>
  <si>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</si>
  <si>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</si>
  <si>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</si>
  <si>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</si>
  <si>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</si>
  <si>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</si>
  <si>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</si>
  <si>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</si>
  <si>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</si>
  <si>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</si>
  <si>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</si>
  <si>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</si>
  <si>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</si>
  <si>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</si>
  <si>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</si>
  <si>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</si>
  <si>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</si>
  <si>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</si>
  <si>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</si>
  <si>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</si>
  <si>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</si>
  <si>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</si>
  <si>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</si>
  <si>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</si>
  <si>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</si>
  <si>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</si>
  <si>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</si>
  <si>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</si>
  <si>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</si>
  <si>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</si>
  <si>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</si>
  <si>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</si>
  <si>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</si>
  <si>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</si>
  <si>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</si>
  <si>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</si>
  <si>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</si>
  <si>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</si>
  <si>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</si>
  <si>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</si>
  <si>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</si>
  <si>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</si>
  <si>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</si>
  <si>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</si>
  <si>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</si>
  <si>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</si>
  <si>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</si>
  <si>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</si>
  <si>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</si>
  <si>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</si>
  <si>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</si>
  <si>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</si>
  <si>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</si>
  <si>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</si>
  <si>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</si>
  <si>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</si>
  <si>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</si>
  <si>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</si>
  <si>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</si>
  <si>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</si>
  <si>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</si>
  <si>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</si>
  <si>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</si>
  <si>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</si>
  <si>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</si>
  <si>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</si>
  <si>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</si>
  <si>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</si>
  <si>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</si>
  <si>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</si>
  <si>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</si>
  <si>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</si>
  <si>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</si>
  <si>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</si>
  <si>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</si>
  <si>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</si>
  <si>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</si>
  <si>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</si>
  <si>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</si>
  <si>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</si>
  <si>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</si>
  <si>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</si>
  <si>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</si>
  <si>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</si>
  <si>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</si>
  <si>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</si>
  <si>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</si>
  <si>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</si>
  <si>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</si>
  <si>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</si>
  <si>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</si>
  <si>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</si>
  <si>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</si>
  <si>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</si>
  <si>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</si>
  <si>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</si>
  <si>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</si>
  <si>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</si>
  <si>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</si>
  <si>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</si>
  <si>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</si>
  <si>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</si>
  <si>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</si>
  <si>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</si>
  <si>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</si>
  <si>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</si>
  <si>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</si>
  <si>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</si>
  <si>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</si>
  <si>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</si>
  <si>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</si>
  <si>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</si>
  <si>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</si>
  <si>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</si>
  <si>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</si>
  <si>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</si>
  <si>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</si>
  <si>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</si>
  <si>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</si>
  <si>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</si>
  <si>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</si>
  <si>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</si>
  <si>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</si>
  <si>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</si>
  <si>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</si>
  <si>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</si>
  <si>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</si>
  <si>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</si>
  <si>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</si>
  <si>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</si>
  <si>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</si>
  <si>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</si>
  <si>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</si>
  <si>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</si>
  <si>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</si>
  <si>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</si>
  <si>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</si>
  <si>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</si>
  <si>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</si>
  <si>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</si>
  <si>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</si>
  <si>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</si>
  <si>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</si>
  <si>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</si>
  <si>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</si>
  <si>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</si>
  <si>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</si>
  <si>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</si>
  <si>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</si>
  <si>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</si>
  <si>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</si>
  <si>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</si>
  <si>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</si>
  <si>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</si>
  <si>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</si>
  <si>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</si>
  <si>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</si>
  <si>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</si>
  <si>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</si>
  <si>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</si>
  <si>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</si>
  <si>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</si>
  <si>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</si>
  <si>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</si>
  <si>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</si>
  <si>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</si>
  <si>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</si>
  <si>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</si>
  <si>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</si>
  <si>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</si>
  <si>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</si>
  <si>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</si>
  <si>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</si>
  <si>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</si>
  <si>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</si>
  <si>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</si>
  <si>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</si>
  <si>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</si>
  <si>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</si>
  <si>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</si>
  <si>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</si>
  <si>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</si>
  <si>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</si>
  <si>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</si>
  <si>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</si>
  <si>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</si>
  <si>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</si>
  <si>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</si>
  <si>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</si>
  <si>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</si>
  <si>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</si>
  <si>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</si>
  <si>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</si>
  <si>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</si>
  <si>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</si>
  <si>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</si>
  <si>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</si>
  <si>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</si>
  <si>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</si>
  <si>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</si>
  <si>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</si>
  <si>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</si>
  <si>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</si>
  <si>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</si>
  <si>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</si>
  <si>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</si>
  <si>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</si>
  <si>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</si>
  <si>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</si>
  <si>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</si>
  <si>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</si>
  <si>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</si>
  <si>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</si>
  <si>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</si>
  <si>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</si>
  <si>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</si>
  <si>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</si>
  <si>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</si>
  <si>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</si>
  <si>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</si>
  <si>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</si>
  <si>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</si>
  <si>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</si>
  <si>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</si>
  <si>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</si>
  <si>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</si>
  <si>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</si>
  <si>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</si>
  <si>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</si>
  <si>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</si>
  <si>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</si>
  <si>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</si>
  <si>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</si>
  <si>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</si>
  <si>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</si>
  <si>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</si>
  <si>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</si>
  <si>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</si>
  <si>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</si>
  <si>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</si>
  <si>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</si>
  <si>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</si>
  <si>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</si>
  <si>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</si>
  <si>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</si>
  <si>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</si>
  <si>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</si>
  <si>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</si>
  <si>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</si>
  <si>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</si>
  <si>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</si>
  <si>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</si>
  <si>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</si>
  <si>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</si>
  <si>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</si>
  <si>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</si>
  <si>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</si>
  <si>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</si>
  <si>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</si>
  <si>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</si>
  <si>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</si>
  <si>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</si>
  <si>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</si>
  <si>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</si>
  <si>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</si>
  <si>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</si>
  <si>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</si>
  <si>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</si>
  <si>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</si>
  <si>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</si>
  <si>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</si>
  <si>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</si>
  <si>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</si>
  <si>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</si>
  <si>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</si>
  <si>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</si>
  <si>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</si>
  <si>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</si>
  <si>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</si>
  <si>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</si>
  <si>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</si>
  <si>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</si>
  <si>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</si>
  <si>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</si>
  <si>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</si>
  <si>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</si>
  <si>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</si>
  <si>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</si>
  <si>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</si>
  <si>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</si>
  <si>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</si>
  <si>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</si>
  <si>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</si>
  <si>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</si>
  <si>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</si>
  <si>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</si>
  <si>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</si>
  <si>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</si>
  <si>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</si>
  <si>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</si>
  <si>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</si>
  <si>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</si>
  <si>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</si>
  <si>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</si>
  <si>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</si>
  <si>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</si>
  <si>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</si>
  <si>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</si>
  <si>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</si>
  <si>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</si>
  <si>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</si>
  <si>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</si>
  <si>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</si>
  <si>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</si>
  <si>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</si>
  <si>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</si>
  <si>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</si>
  <si>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</si>
  <si>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</si>
  <si>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</si>
  <si>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</si>
  <si>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</si>
  <si>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</si>
  <si>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</si>
  <si>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</si>
  <si>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</si>
  <si>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</si>
  <si>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</si>
  <si>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</si>
  <si>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</si>
  <si>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</si>
  <si>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</si>
  <si>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</si>
  <si>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</si>
  <si>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</si>
  <si>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</si>
  <si>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</si>
  <si>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</si>
  <si>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</si>
  <si>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</si>
  <si>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</si>
  <si>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</si>
  <si>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</si>
  <si>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</si>
  <si>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</si>
  <si>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</si>
  <si>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</si>
  <si>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</si>
  <si>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</si>
  <si>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</si>
  <si>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</si>
  <si>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</si>
  <si>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</si>
  <si>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</si>
  <si>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</si>
  <si>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</si>
  <si>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</si>
  <si>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</si>
  <si>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</si>
  <si>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</si>
  <si>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</si>
  <si>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</si>
  <si>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</si>
  <si>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</si>
  <si>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</si>
  <si>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</si>
  <si>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</si>
  <si>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</si>
  <si>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</si>
  <si>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</si>
  <si>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</si>
  <si>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</si>
  <si>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</si>
  <si>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</si>
  <si>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</si>
  <si>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</si>
  <si>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</si>
  <si>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</si>
  <si>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</si>
  <si>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</si>
  <si>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</si>
  <si>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</si>
  <si>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</si>
  <si>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</si>
  <si>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</si>
  <si>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</si>
  <si>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</si>
  <si>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</si>
  <si>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</si>
  <si>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</si>
  <si>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</si>
  <si>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</si>
  <si>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</si>
  <si>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</si>
  <si>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</si>
  <si>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</si>
  <si>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</si>
  <si>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</si>
  <si>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</si>
  <si>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</si>
  <si>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</si>
  <si>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</si>
  <si>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</si>
  <si>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</si>
  <si>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</si>
  <si>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</si>
  <si>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</si>
  <si>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</si>
  <si>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</si>
  <si>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</si>
  <si>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</si>
  <si>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</si>
  <si>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</si>
  <si>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</si>
  <si>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</si>
  <si>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</si>
  <si>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</si>
  <si>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</si>
  <si>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</si>
  <si>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</si>
  <si>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</si>
  <si>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</si>
  <si>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</si>
  <si>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</si>
  <si>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</si>
  <si>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</si>
  <si>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</si>
  <si>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</si>
  <si>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</si>
  <si>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</si>
  <si>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</si>
  <si>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</si>
  <si>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</si>
  <si>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</si>
  <si>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</si>
  <si>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</si>
  <si>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</si>
  <si>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</si>
  <si>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</si>
  <si>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</si>
  <si>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</si>
  <si>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</si>
  <si>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</si>
  <si>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</si>
  <si>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</si>
  <si>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</si>
  <si>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</si>
  <si>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</si>
  <si>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</si>
  <si>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</si>
  <si>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</si>
  <si>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</si>
  <si>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</si>
  <si>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</si>
  <si>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</si>
  <si>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</si>
  <si>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</si>
  <si>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</si>
  <si>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</si>
  <si>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</si>
  <si>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</si>
  <si>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</si>
  <si>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</si>
  <si>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</si>
  <si>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</si>
  <si>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</si>
  <si>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</si>
  <si>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</si>
  <si>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</si>
  <si>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</si>
  <si>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</si>
  <si>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</si>
  <si>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</si>
  <si>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</si>
  <si>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</si>
  <si>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</si>
  <si>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</si>
  <si>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</si>
  <si>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</si>
  <si>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</si>
  <si>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</si>
  <si>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</si>
  <si>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</si>
  <si>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</si>
  <si>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</si>
  <si>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</si>
  <si>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</si>
  <si>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</si>
  <si>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</si>
  <si>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</si>
  <si>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</si>
  <si>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</si>
  <si>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</si>
  <si>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</si>
  <si>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</si>
  <si>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</si>
  <si>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</si>
  <si>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</si>
  <si>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</si>
  <si>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</si>
  <si>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</si>
  <si>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</si>
  <si>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</si>
  <si>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</si>
  <si>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</si>
  <si>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</si>
  <si>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</si>
  <si>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</si>
  <si>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</si>
  <si>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</si>
  <si>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</si>
  <si>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</si>
  <si>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</si>
  <si>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</si>
  <si>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</si>
  <si>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</si>
  <si>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</si>
  <si>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</si>
  <si>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</si>
  <si>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</si>
  <si>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</si>
  <si>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</si>
  <si>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</si>
  <si>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</si>
  <si>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</si>
  <si>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</si>
  <si>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</si>
  <si>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</si>
  <si>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</si>
  <si>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</si>
  <si>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</si>
  <si>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</si>
  <si>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</si>
  <si>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</si>
  <si>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</si>
  <si>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</si>
  <si>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</si>
  <si>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</si>
  <si>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</si>
  <si>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</si>
  <si>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</si>
  <si>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</si>
  <si>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</si>
  <si>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</si>
  <si>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</si>
  <si>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</si>
  <si>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</si>
  <si>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</si>
  <si>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</si>
  <si>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</si>
  <si>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</si>
  <si>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</si>
  <si>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</si>
  <si>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</si>
  <si>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</si>
  <si>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</si>
  <si>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</si>
  <si>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</si>
  <si>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</si>
  <si>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</si>
  <si>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</si>
  <si>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</si>
  <si>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</si>
  <si>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</si>
  <si>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</si>
  <si>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</si>
  <si>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</si>
  <si>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</si>
  <si>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</si>
  <si>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</si>
  <si>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</si>
  <si>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</si>
  <si>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</si>
  <si>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</si>
  <si>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</si>
  <si>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</si>
  <si>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</si>
  <si>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</si>
  <si>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</si>
  <si>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</si>
  <si>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</si>
  <si>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</si>
  <si>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</si>
  <si>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</si>
  <si>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</si>
  <si>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</si>
  <si>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</si>
  <si>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</si>
  <si>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</si>
  <si>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</si>
  <si>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</si>
  <si>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</si>
  <si>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</si>
  <si>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</si>
  <si>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</si>
  <si>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</si>
  <si>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</si>
  <si>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</si>
  <si>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</si>
  <si>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</si>
  <si>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</si>
  <si>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</si>
  <si>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</si>
  <si>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</si>
  <si>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</si>
  <si>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</si>
  <si>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</si>
  <si>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</si>
  <si>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</si>
  <si>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</si>
  <si>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</si>
  <si>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</si>
  <si>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</si>
  <si>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</si>
  <si>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</si>
  <si>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</si>
  <si>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</si>
  <si>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</si>
  <si>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</si>
  <si>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</si>
  <si>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</si>
  <si>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</si>
  <si>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</si>
  <si>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</si>
  <si>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</si>
  <si>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</si>
  <si>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</si>
  <si>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</si>
  <si>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</si>
  <si>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</si>
  <si>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</si>
  <si>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</si>
  <si>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</si>
  <si>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</si>
  <si>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</si>
  <si>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</si>
  <si>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</si>
  <si>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</si>
  <si>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</si>
  <si>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</si>
  <si>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</si>
  <si>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</si>
  <si>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</si>
  <si>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</si>
  <si>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</si>
  <si>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</si>
  <si>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</si>
  <si>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</si>
  <si>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</si>
  <si>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</si>
  <si>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</si>
  <si>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</si>
  <si>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</si>
  <si>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</si>
  <si>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</si>
  <si>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</si>
  <si>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</si>
  <si>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</si>
  <si>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</si>
  <si>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</si>
  <si>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</si>
  <si>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</si>
  <si>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</si>
  <si>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</si>
  <si>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</si>
  <si>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</si>
  <si>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</si>
  <si>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</si>
  <si>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</si>
  <si>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</si>
  <si>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</si>
  <si>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</si>
  <si>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</si>
  <si>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</si>
  <si>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</si>
  <si>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</si>
  <si>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</si>
  <si>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</si>
  <si>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</si>
  <si>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</si>
  <si>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</si>
  <si>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</si>
  <si>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</si>
  <si>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</si>
  <si>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</si>
  <si>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</si>
  <si>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</si>
  <si>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</si>
  <si>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</si>
  <si>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</si>
  <si>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</si>
  <si>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</si>
  <si>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</si>
  <si>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</si>
  <si>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</si>
  <si>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</si>
  <si>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</si>
  <si>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</si>
  <si>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</si>
  <si>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</si>
  <si>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</si>
  <si>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</si>
  <si>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</si>
  <si>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</si>
  <si>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</si>
  <si>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</si>
  <si>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</si>
  <si>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</si>
  <si>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</si>
  <si>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</si>
  <si>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</si>
  <si>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</si>
  <si>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</si>
  <si>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</si>
  <si>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</si>
  <si>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</si>
  <si>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</si>
  <si>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</si>
  <si>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</si>
  <si>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</si>
  <si>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</si>
  <si>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</si>
  <si>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</si>
  <si>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</si>
  <si>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</si>
  <si>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</si>
  <si>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</si>
  <si>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</si>
  <si>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</si>
  <si>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</si>
  <si>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</si>
  <si>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</si>
  <si>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</si>
  <si>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</si>
  <si>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</si>
  <si>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</si>
  <si>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</si>
  <si>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</si>
  <si>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</si>
  <si>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</si>
  <si>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</si>
  <si>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</si>
  <si>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</si>
  <si>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</si>
  <si>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</si>
  <si>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</si>
  <si>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</si>
  <si>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</si>
  <si>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</si>
  <si>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</si>
  <si>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</si>
  <si>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</si>
  <si>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</si>
  <si>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</si>
  <si>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</si>
  <si>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</si>
  <si>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</si>
  <si>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</si>
  <si>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</si>
  <si>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</si>
  <si>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</si>
  <si>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</si>
  <si>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</si>
  <si>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</si>
  <si>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</si>
  <si>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</si>
  <si>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</si>
  <si>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</si>
  <si>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</si>
  <si>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</si>
  <si>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</si>
  <si>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</si>
  <si>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</si>
  <si>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</si>
  <si>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</si>
  <si>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</si>
  <si>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</si>
  <si>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</si>
  <si>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</si>
  <si>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</si>
  <si>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</si>
  <si>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</si>
  <si>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</si>
  <si>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</si>
  <si>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</si>
  <si>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</si>
  <si>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</si>
  <si>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</si>
  <si>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</si>
  <si>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</si>
  <si>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</si>
  <si>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</si>
  <si>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</si>
  <si>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</si>
  <si>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</si>
  <si>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</si>
  <si>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</si>
  <si>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</si>
  <si>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</si>
  <si>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</si>
  <si>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</si>
  <si>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</si>
  <si>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</si>
  <si>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</si>
  <si>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</si>
  <si>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</si>
  <si>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</si>
  <si>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</si>
  <si>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</si>
  <si>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</si>
  <si>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</si>
  <si>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</si>
  <si>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</si>
  <si>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</si>
  <si>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</si>
  <si>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</si>
  <si>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</si>
  <si>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</si>
  <si>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</si>
  <si>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</si>
  <si>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</si>
  <si>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</si>
  <si>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</si>
  <si>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</si>
  <si>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</si>
  <si>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</si>
  <si>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</si>
  <si>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</si>
  <si>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</si>
  <si>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</si>
  <si>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</si>
  <si>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</si>
  <si>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</si>
  <si>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</si>
  <si>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</si>
  <si>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</si>
  <si>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</si>
  <si>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</si>
  <si>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</si>
  <si>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</si>
  <si>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</si>
  <si>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</si>
  <si>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</si>
  <si>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</si>
  <si>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</si>
  <si>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</si>
  <si>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</si>
  <si>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</si>
  <si>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</si>
  <si>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</si>
  <si>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</si>
  <si>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</si>
  <si>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</si>
  <si>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</si>
  <si>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</si>
  <si>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</si>
  <si>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</si>
  <si>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</si>
  <si>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</si>
  <si>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</si>
  <si>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</si>
  <si>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</si>
  <si>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</si>
  <si>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</si>
  <si>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</si>
  <si>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</si>
  <si>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</si>
  <si>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</si>
  <si>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</si>
  <si>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</si>
  <si>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</si>
  <si>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</si>
  <si>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</si>
  <si>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</si>
  <si>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</si>
  <si>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</si>
  <si>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</si>
  <si>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</si>
  <si>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</si>
  <si>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</si>
  <si>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</si>
  <si>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</si>
  <si>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</si>
  <si>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</si>
  <si>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</si>
  <si>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</si>
  <si>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</si>
  <si>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</si>
  <si>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</si>
  <si>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</si>
  <si>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</si>
  <si>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</si>
  <si>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</si>
  <si>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</si>
  <si>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</si>
  <si>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</si>
  <si>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</si>
  <si>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</si>
  <si>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</si>
  <si>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</si>
  <si>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</si>
  <si>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</si>
  <si>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</si>
  <si>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</si>
  <si>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</si>
  <si>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</si>
  <si>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</si>
  <si>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</si>
  <si>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</si>
  <si>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</si>
  <si>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</si>
  <si>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</si>
  <si>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</si>
  <si>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</si>
  <si>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</si>
  <si>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</si>
  <si>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</si>
  <si>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</si>
  <si>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</si>
  <si>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</si>
  <si>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</si>
  <si>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</si>
  <si>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</si>
  <si>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</si>
  <si>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</si>
  <si>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</si>
  <si>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</si>
  <si>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</si>
  <si>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</si>
  <si>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</si>
  <si>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</si>
  <si>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</si>
  <si>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</si>
  <si>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</si>
  <si>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</si>
  <si>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</si>
  <si>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</si>
  <si>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</si>
  <si>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</si>
  <si>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</si>
  <si>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</si>
  <si>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</si>
  <si>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</si>
  <si>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</si>
  <si>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</si>
  <si>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</si>
  <si>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</si>
  <si>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</si>
  <si>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</si>
  <si>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</si>
  <si>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</si>
  <si>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</si>
  <si>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</si>
  <si>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</si>
  <si>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</si>
  <si>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</si>
  <si>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</si>
  <si>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</si>
  <si>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</si>
  <si>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</si>
  <si>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</si>
  <si>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</si>
  <si>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</si>
  <si>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</si>
  <si>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</si>
  <si>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</si>
  <si>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</si>
  <si>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</si>
  <si>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</si>
  <si>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</si>
  <si>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</si>
  <si>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</si>
  <si>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</si>
  <si>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</si>
  <si>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</si>
  <si>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</si>
  <si>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</si>
  <si>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</si>
  <si>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</si>
  <si>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</si>
  <si>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</si>
  <si>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</si>
  <si>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</si>
  <si>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</si>
  <si>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</si>
  <si>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</si>
  <si>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</si>
  <si>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</si>
  <si>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</si>
  <si>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</si>
  <si>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</si>
  <si>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</si>
  <si>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</si>
  <si>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</si>
  <si>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</si>
  <si>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</si>
  <si>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</si>
  <si>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</si>
  <si>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</si>
  <si>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</si>
  <si>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</si>
  <si>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</si>
  <si>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</si>
  <si>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</si>
  <si>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</si>
  <si>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</si>
  <si>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</si>
  <si>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</si>
  <si>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</si>
  <si>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</si>
  <si>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</si>
  <si>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</si>
  <si>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</si>
  <si>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</si>
  <si>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</si>
  <si>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</si>
  <si>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</si>
  <si>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</si>
  <si>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</si>
  <si>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</si>
  <si>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</si>
  <si>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</si>
  <si>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</si>
  <si>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</si>
  <si>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</si>
  <si>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</si>
  <si>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</si>
  <si>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</si>
  <si>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</si>
  <si>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</si>
  <si>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</si>
  <si>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</si>
  <si>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</si>
  <si>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</si>
  <si>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</si>
  <si>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</si>
  <si>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</si>
  <si>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</si>
  <si>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</si>
  <si>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</si>
  <si>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</si>
  <si>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</si>
  <si>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</si>
  <si>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</si>
  <si>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</si>
  <si>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</si>
  <si>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</si>
  <si>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</si>
  <si>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</si>
  <si>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</si>
  <si>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</si>
  <si>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</si>
  <si>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</si>
  <si>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</si>
  <si>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</si>
  <si>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</si>
  <si>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</si>
  <si>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</si>
  <si>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</si>
  <si>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</si>
  <si>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</si>
  <si>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</si>
  <si>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</si>
  <si>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</si>
  <si>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</si>
  <si>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</si>
  <si>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</si>
  <si>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</si>
  <si>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</si>
  <si>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</si>
  <si>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</si>
  <si>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</si>
  <si>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</si>
  <si>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</si>
  <si>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</si>
  <si>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</si>
  <si>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</si>
  <si>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</si>
  <si>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</si>
  <si>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</si>
  <si>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</si>
  <si>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</si>
  <si>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</si>
  <si>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</si>
  <si>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</si>
  <si>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</si>
  <si>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</si>
  <si>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</si>
  <si>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</si>
  <si>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</si>
  <si>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</si>
  <si>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</si>
  <si>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</si>
  <si>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</si>
  <si>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</si>
  <si>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</si>
  <si>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</si>
  <si>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</si>
  <si>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</si>
  <si>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</si>
  <si>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</si>
  <si>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</si>
  <si>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</si>
  <si>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</si>
  <si>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</si>
  <si>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</si>
  <si>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</si>
  <si>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</si>
  <si>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</si>
  <si>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</si>
  <si>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</si>
  <si>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</si>
  <si>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</si>
  <si>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</si>
  <si>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</si>
  <si>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</si>
  <si>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</si>
  <si>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</si>
  <si>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</si>
  <si>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</si>
  <si>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</si>
  <si>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</si>
  <si>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</si>
  <si>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</si>
  <si>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</si>
  <si>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</si>
  <si>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</si>
  <si>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</si>
  <si>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</si>
  <si>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</si>
  <si>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</si>
  <si>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</si>
  <si>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</si>
  <si>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</si>
  <si>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</si>
  <si>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</si>
  <si>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</si>
  <si>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</si>
  <si>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</si>
  <si>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</si>
  <si>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</si>
  <si>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</si>
  <si>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</si>
  <si>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</si>
  <si>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</si>
  <si>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</si>
  <si>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</si>
  <si>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</si>
  <si>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</si>
  <si>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</si>
  <si>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</si>
  <si>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</si>
  <si>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</si>
  <si>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</si>
  <si>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</si>
  <si>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</si>
  <si>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</si>
  <si>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</si>
  <si>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</si>
  <si>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</si>
  <si>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</si>
  <si>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</si>
  <si>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</si>
  <si>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</si>
  <si>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</si>
  <si>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</si>
  <si>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</si>
  <si>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</si>
  <si>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</si>
  <si>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</si>
  <si>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</si>
  <si>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</si>
  <si>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</si>
  <si>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</si>
  <si>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</si>
  <si>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</si>
  <si>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</si>
  <si>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</si>
  <si>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</si>
  <si>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</si>
  <si>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</si>
  <si>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</si>
  <si>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</si>
  <si>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</si>
  <si>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</si>
  <si>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</si>
  <si>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</si>
  <si>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</si>
  <si>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</si>
  <si>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</si>
  <si>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</si>
  <si>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</si>
  <si>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</si>
  <si>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</si>
  <si>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</si>
  <si>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</si>
  <si>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</si>
  <si>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</si>
  <si>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</si>
  <si>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</si>
  <si>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</si>
  <si>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</si>
  <si>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</si>
  <si>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</si>
  <si>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</si>
  <si>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</si>
  <si>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</si>
  <si>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</si>
  <si>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</si>
  <si>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</si>
  <si>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</si>
  <si>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</si>
  <si>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</si>
  <si>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</si>
  <si>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</si>
  <si>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</si>
  <si>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</si>
  <si>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</si>
  <si>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</si>
  <si>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</si>
  <si>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</si>
  <si>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</si>
  <si>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</si>
  <si>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</si>
  <si>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</si>
  <si>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</si>
  <si>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</si>
  <si>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</si>
  <si>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</si>
  <si>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</si>
  <si>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</si>
  <si>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</si>
  <si>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</si>
  <si>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</si>
  <si>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</si>
  <si>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</si>
  <si>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</si>
  <si>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</si>
  <si>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</si>
  <si>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</si>
  <si>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</si>
  <si>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</si>
  <si>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</si>
  <si>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</si>
  <si>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</si>
  <si>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</si>
  <si>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</si>
  <si>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</si>
  <si>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</si>
  <si>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</si>
  <si>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</si>
  <si>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</si>
  <si>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</si>
  <si>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</si>
  <si>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</si>
  <si>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</si>
  <si>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</si>
  <si>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</si>
  <si>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</si>
  <si>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</si>
  <si>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</si>
  <si>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</si>
  <si>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</si>
  <si>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</si>
  <si>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</si>
  <si>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</si>
  <si>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</si>
  <si>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</si>
  <si>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</si>
  <si>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</si>
  <si>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</si>
  <si>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</si>
  <si>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</si>
  <si>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</si>
  <si>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</si>
  <si>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</si>
  <si>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</si>
  <si>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</si>
  <si>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</si>
  <si>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</si>
  <si>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</si>
  <si>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</si>
  <si>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</si>
  <si>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</si>
  <si>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</si>
  <si>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</si>
  <si>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</si>
  <si>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</si>
  <si>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</si>
  <si>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</si>
  <si>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</si>
  <si>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</si>
  <si>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</si>
  <si>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</si>
  <si>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</si>
  <si>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</si>
  <si>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</si>
  <si>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</si>
  <si>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</si>
  <si>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</si>
  <si>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</si>
  <si>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</si>
  <si>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</si>
  <si>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</si>
  <si>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</si>
  <si>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</si>
  <si>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</si>
  <si>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</si>
  <si>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</si>
  <si>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</si>
  <si>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</si>
  <si>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</si>
  <si>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</si>
  <si>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</si>
  <si>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</si>
  <si>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</si>
  <si>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</si>
  <si>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</si>
  <si>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</si>
  <si>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</si>
  <si>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</si>
  <si>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</si>
  <si>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</si>
  <si>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</si>
  <si>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</si>
  <si>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</si>
  <si>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</si>
  <si>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</si>
  <si>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</si>
  <si>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</si>
  <si>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</si>
  <si>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</si>
  <si>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</si>
  <si>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</si>
  <si>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</si>
  <si>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</si>
  <si>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</si>
  <si>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</si>
  <si>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</si>
  <si>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</si>
  <si>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</si>
  <si>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</si>
  <si>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</si>
  <si>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</si>
  <si>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</si>
  <si>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</si>
  <si>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</si>
  <si>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</si>
  <si>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</si>
  <si>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</si>
  <si>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</si>
  <si>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</si>
  <si>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</si>
  <si>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</si>
  <si>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</si>
  <si>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</si>
  <si>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</si>
  <si>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</si>
  <si>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</si>
  <si>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</si>
  <si>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</si>
  <si>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</si>
  <si>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</si>
  <si>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</si>
  <si>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</si>
  <si>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</si>
  <si>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</si>
  <si>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</si>
  <si>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</si>
  <si>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</si>
  <si>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</si>
  <si>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</si>
  <si>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</si>
  <si>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</si>
  <si>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</si>
  <si>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</si>
  <si>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</si>
  <si>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</si>
  <si>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</si>
  <si>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</si>
  <si>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</si>
  <si>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</si>
  <si>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</si>
  <si>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</si>
  <si>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</si>
  <si>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</si>
  <si>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</si>
  <si>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</si>
  <si>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</si>
  <si>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</si>
  <si>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</si>
  <si>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</si>
  <si>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</si>
  <si>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</si>
  <si>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</si>
  <si>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</si>
  <si>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</si>
  <si>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</si>
  <si>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</si>
  <si>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</si>
  <si>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</si>
  <si>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</si>
  <si>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</si>
  <si>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</si>
  <si>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</si>
  <si>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</si>
  <si>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</si>
  <si>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</si>
  <si>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</si>
  <si>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</si>
  <si>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</si>
  <si>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</si>
  <si>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</si>
  <si>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</si>
  <si>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</si>
  <si>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</si>
  <si>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</si>
  <si>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</si>
  <si>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</si>
  <si>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</si>
  <si>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</si>
  <si>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</si>
  <si>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</si>
  <si>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</si>
  <si>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</si>
  <si>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</si>
  <si>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</si>
  <si>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</si>
  <si>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</si>
  <si>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</si>
  <si>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</si>
  <si>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</si>
  <si>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</si>
  <si>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</si>
  <si>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</si>
  <si>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</si>
  <si>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</si>
  <si>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</si>
  <si>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</si>
  <si>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</si>
  <si>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</si>
  <si>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</si>
  <si>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</si>
  <si>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</si>
  <si>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</si>
  <si>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</si>
  <si>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</si>
  <si>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</si>
  <si>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</si>
  <si>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</si>
  <si>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</si>
  <si>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</si>
  <si>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</si>
  <si>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</si>
  <si>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</si>
  <si>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</si>
  <si>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</si>
  <si>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</si>
  <si>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</si>
  <si>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</si>
  <si>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</si>
  <si>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</si>
  <si>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</si>
  <si>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</si>
  <si>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</si>
  <si>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</si>
  <si>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</si>
  <si>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</si>
  <si>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</si>
  <si>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</si>
  <si>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</si>
  <si>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</si>
  <si>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</si>
  <si>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</si>
  <si>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</si>
  <si>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</si>
  <si>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</si>
  <si>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</si>
  <si>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</si>
  <si>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</si>
  <si>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</si>
  <si>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</si>
  <si>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</si>
  <si>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</si>
  <si>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</si>
  <si>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</si>
  <si>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</si>
  <si>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</si>
  <si>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</si>
  <si>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</si>
  <si>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</si>
  <si>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</si>
  <si>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</si>
  <si>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</si>
  <si>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</si>
  <si>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</si>
  <si>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</si>
  <si>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</si>
  <si>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</si>
  <si>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</si>
  <si>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</si>
  <si>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</si>
  <si>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</si>
  <si>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</si>
  <si>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</si>
  <si>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</si>
  <si>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</si>
  <si>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</si>
  <si>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</si>
  <si>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</si>
  <si>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</si>
  <si>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</si>
  <si>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</si>
  <si>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</si>
  <si>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</si>
  <si>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</si>
  <si>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</si>
  <si>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</si>
  <si>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</si>
  <si>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</si>
  <si>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</si>
  <si>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</si>
  <si>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</si>
  <si>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</si>
  <si>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</si>
  <si>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</si>
  <si>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</si>
  <si>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</si>
  <si>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</si>
  <si>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</si>
  <si>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</si>
  <si>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</si>
  <si>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</si>
  <si>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</si>
  <si>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</si>
  <si>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</si>
  <si>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</si>
  <si>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</si>
  <si>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</si>
  <si>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</si>
  <si>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</si>
  <si>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</si>
  <si>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</si>
  <si>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</si>
  <si>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</si>
  <si>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</si>
  <si>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</si>
  <si>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</si>
  <si>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</si>
  <si>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</si>
  <si>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</si>
  <si>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</si>
  <si>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</si>
  <si>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</si>
  <si>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</si>
  <si>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</si>
  <si>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</si>
  <si>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</si>
  <si>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</si>
  <si>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</si>
  <si>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</si>
  <si>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</si>
  <si>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</si>
  <si>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</si>
  <si>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</si>
  <si>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</si>
  <si>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</si>
  <si>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</si>
  <si>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</si>
  <si>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</si>
  <si>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</si>
  <si>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</si>
  <si>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</si>
  <si>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</si>
  <si>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</si>
  <si>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</si>
  <si>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</si>
  <si>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</si>
  <si>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</si>
  <si>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</si>
  <si>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</si>
  <si>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</si>
  <si>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</si>
  <si>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</si>
  <si>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</si>
  <si>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</si>
  <si>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</si>
  <si>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</si>
  <si>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</si>
  <si>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</si>
  <si>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</si>
  <si>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</si>
  <si>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</si>
  <si>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</si>
  <si>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</si>
  <si>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</si>
  <si>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</si>
  <si>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</si>
  <si>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</si>
  <si>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</si>
  <si>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</si>
  <si>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</si>
  <si>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</si>
  <si>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</si>
  <si>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</si>
  <si>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</si>
  <si>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</si>
  <si>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</si>
  <si>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</si>
  <si>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</si>
  <si>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</si>
  <si>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</si>
  <si>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</si>
  <si>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</si>
  <si>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</si>
  <si>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</si>
  <si>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</si>
  <si>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</si>
  <si>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</si>
  <si>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</si>
  <si>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</si>
  <si>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</si>
  <si>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</si>
  <si>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</si>
  <si>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</si>
  <si>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</si>
  <si>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</si>
  <si>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</si>
  <si>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</si>
  <si>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</si>
  <si>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</si>
  <si>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</si>
  <si>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</si>
  <si>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</si>
  <si>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</si>
  <si>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</si>
  <si>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</si>
  <si>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</si>
  <si>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</si>
  <si>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</si>
  <si>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</si>
  <si>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</si>
  <si>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</si>
  <si>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</si>
  <si>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</si>
  <si>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</si>
  <si>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</si>
  <si>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</si>
  <si>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</si>
  <si>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</si>
  <si>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</si>
  <si>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</si>
  <si>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</si>
  <si>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</si>
  <si>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</si>
  <si>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</si>
  <si>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</si>
  <si>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</si>
  <si>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</si>
  <si>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</si>
  <si>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</si>
  <si>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</si>
  <si>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</si>
  <si>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</si>
  <si>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</si>
  <si>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</si>
  <si>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</si>
  <si>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</si>
  <si>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</si>
  <si>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</si>
  <si>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</si>
  <si>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</si>
  <si>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</si>
  <si>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</si>
  <si>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</si>
  <si>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</si>
  <si>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</si>
  <si>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</si>
  <si>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</si>
  <si>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</si>
  <si>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</si>
  <si>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</si>
  <si>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</si>
  <si>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</si>
  <si>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</si>
  <si>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</si>
  <si>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</si>
  <si>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</si>
  <si>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</si>
  <si>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</si>
  <si>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</si>
  <si>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</si>
  <si>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</si>
  <si>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</si>
  <si>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</si>
  <si>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</si>
  <si>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</si>
  <si>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</si>
  <si>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</si>
  <si>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</si>
  <si>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</si>
  <si>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</si>
  <si>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</si>
  <si>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</si>
  <si>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</si>
  <si>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</si>
  <si>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</si>
  <si>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</si>
  <si>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</si>
  <si>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</si>
  <si>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</si>
  <si>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</si>
  <si>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</si>
  <si>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</si>
  <si>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</si>
  <si>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</si>
  <si>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</si>
  <si>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</si>
  <si>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</si>
  <si>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</si>
  <si>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</si>
  <si>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</si>
  <si>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</si>
  <si>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</si>
  <si>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</si>
  <si>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</si>
  <si>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</si>
  <si>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</si>
  <si>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</si>
  <si>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</si>
  <si>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</si>
  <si>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</si>
  <si>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</si>
  <si>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</si>
  <si>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</si>
  <si>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</si>
  <si>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</si>
  <si>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</si>
  <si>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</si>
  <si>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</si>
  <si>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</si>
  <si>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</si>
  <si>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</si>
  <si>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</si>
  <si>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</si>
  <si>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</si>
  <si>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</si>
  <si>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</si>
  <si>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</si>
  <si>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</si>
  <si>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</si>
  <si>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</si>
  <si>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</si>
  <si>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</si>
  <si>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</si>
  <si>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</si>
  <si>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</si>
  <si>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</si>
  <si>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</si>
  <si>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</si>
  <si>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</si>
  <si>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</si>
  <si>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</si>
  <si>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</si>
  <si>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</si>
  <si>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</si>
  <si>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</si>
  <si>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</si>
  <si>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</si>
  <si>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</si>
  <si>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</si>
  <si>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</si>
  <si>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</si>
  <si>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</si>
  <si>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</si>
  <si>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</si>
  <si>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</si>
  <si>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</si>
  <si>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</si>
  <si>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</si>
  <si>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</si>
  <si>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</si>
  <si>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</si>
  <si>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</si>
  <si>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</si>
  <si>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</si>
  <si>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</si>
  <si>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</si>
  <si>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</si>
  <si>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</si>
  <si>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</si>
  <si>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</si>
  <si>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</si>
  <si>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</si>
  <si>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</si>
  <si>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</si>
  <si>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</si>
  <si>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</si>
  <si>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</si>
  <si>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</si>
  <si>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</si>
  <si>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</si>
  <si>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</si>
  <si>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</si>
  <si>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</si>
  <si>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</si>
  <si>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</si>
  <si>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</si>
  <si>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</si>
  <si>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</si>
  <si>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</si>
  <si>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</si>
  <si>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</si>
  <si>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</si>
  <si>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</si>
  <si>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</si>
  <si>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</si>
  <si>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</si>
  <si>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</si>
  <si>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</si>
  <si>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</si>
  <si>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</si>
  <si>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</si>
  <si>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</si>
  <si>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</si>
  <si>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</si>
  <si>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</si>
  <si>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</si>
  <si>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</si>
  <si>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</si>
  <si>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</si>
  <si>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</si>
  <si>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</si>
  <si>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</si>
  <si>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</si>
  <si>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</si>
  <si>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</si>
  <si>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</si>
  <si>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</si>
  <si>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</si>
  <si>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</si>
  <si>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</si>
  <si>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</si>
  <si>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</si>
  <si>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</si>
  <si>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</si>
  <si>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</si>
  <si>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</si>
  <si>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</si>
  <si>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</si>
  <si>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</si>
  <si>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</si>
  <si>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</si>
  <si>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</si>
  <si>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</si>
  <si>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</si>
  <si>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</si>
  <si>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</si>
  <si>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</si>
  <si>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</si>
  <si>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</si>
  <si>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</si>
  <si>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</si>
  <si>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</si>
  <si>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</si>
  <si>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</si>
  <si>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</si>
  <si>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</si>
  <si>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</si>
  <si>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</si>
  <si>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</si>
  <si>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</si>
  <si>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</si>
  <si>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</si>
  <si>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</si>
  <si>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</si>
  <si>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</si>
  <si>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</si>
  <si>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</si>
  <si>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</si>
  <si>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</si>
  <si>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</si>
  <si>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</si>
  <si>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</si>
  <si>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</si>
  <si>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</si>
  <si>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</si>
  <si>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</si>
  <si>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</si>
  <si>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</si>
  <si>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</si>
  <si>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</si>
  <si>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</si>
  <si>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</si>
  <si>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</si>
  <si>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</si>
  <si>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</si>
  <si>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</si>
  <si>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</si>
  <si>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</si>
  <si>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</si>
  <si>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</si>
  <si>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</si>
  <si>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</si>
  <si>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</si>
  <si>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</si>
  <si>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</si>
  <si>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</si>
  <si>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</si>
  <si>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</si>
  <si>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</si>
  <si>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</si>
  <si>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</si>
  <si>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</si>
  <si>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</si>
  <si>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</si>
  <si>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</si>
  <si>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</si>
  <si>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</si>
  <si>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</si>
  <si>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</si>
  <si>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</si>
  <si>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</si>
  <si>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</si>
  <si>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</si>
  <si>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</si>
  <si>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</si>
  <si>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</si>
  <si>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</si>
  <si>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</si>
  <si>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</si>
  <si>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</si>
  <si>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</si>
  <si>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</si>
  <si>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</si>
  <si>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</si>
  <si>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</si>
  <si>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</si>
  <si>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</si>
  <si>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</si>
  <si>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</si>
  <si>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</si>
  <si>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</si>
  <si>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</si>
  <si>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</si>
  <si>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</si>
  <si>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</si>
  <si>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</si>
  <si>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</si>
  <si>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</si>
  <si>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</si>
  <si>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</si>
  <si>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</si>
  <si>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</si>
  <si>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</si>
  <si>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</si>
  <si>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</si>
  <si>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</si>
  <si>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</si>
  <si>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</si>
  <si>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</si>
  <si>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</si>
  <si>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</si>
  <si>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</si>
  <si>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</si>
  <si>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</si>
  <si>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</si>
  <si>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</si>
  <si>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</si>
  <si>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</si>
  <si>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</si>
  <si>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</si>
  <si>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</si>
  <si>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</si>
  <si>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</si>
  <si>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</si>
  <si>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</si>
  <si>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</si>
  <si>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</si>
  <si>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</si>
  <si>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</si>
  <si>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</si>
  <si>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</si>
  <si>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</si>
  <si>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</si>
  <si>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</si>
  <si>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</si>
  <si>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</si>
  <si>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</si>
  <si>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</si>
  <si>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</si>
  <si>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</si>
  <si>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</si>
  <si>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</si>
  <si>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</si>
  <si>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</si>
  <si>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</si>
  <si>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</si>
  <si>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</si>
  <si>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</si>
  <si>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</si>
  <si>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</si>
  <si>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</si>
  <si>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</si>
  <si>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</si>
  <si>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</si>
  <si>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</si>
  <si>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</si>
  <si>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</si>
  <si>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</si>
  <si>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</si>
  <si>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</si>
  <si>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</si>
  <si>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</si>
  <si>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</si>
  <si>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</si>
  <si>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</si>
  <si>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</si>
  <si>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</si>
  <si>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</si>
  <si>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</si>
  <si>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</si>
  <si>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</si>
  <si>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</si>
  <si>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</si>
  <si>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</si>
  <si>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</si>
  <si>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</si>
  <si>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</si>
  <si>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</si>
  <si>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</si>
  <si>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</si>
  <si>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</si>
  <si>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</si>
  <si>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</si>
  <si>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</si>
  <si>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</si>
  <si>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</si>
  <si>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</si>
  <si>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</si>
  <si>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</si>
  <si>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</si>
  <si>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</si>
  <si>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</si>
  <si>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</si>
  <si>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</si>
  <si>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</si>
  <si>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</si>
  <si>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</si>
  <si>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</si>
  <si>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</si>
  <si>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</si>
  <si>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</si>
  <si>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</si>
  <si>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</si>
  <si>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</si>
  <si>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</si>
  <si>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</si>
  <si>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</si>
  <si>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</si>
  <si>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</si>
  <si>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</si>
  <si>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</si>
  <si>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</si>
  <si>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</si>
  <si>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</si>
  <si>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</si>
  <si>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</si>
  <si>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</si>
  <si>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</si>
  <si>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</si>
  <si>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</si>
  <si>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</si>
  <si>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</si>
  <si>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</si>
  <si>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</si>
  <si>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</si>
  <si>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</si>
  <si>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</si>
  <si>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</si>
  <si>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</si>
  <si>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</si>
  <si>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</si>
  <si>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</si>
  <si>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</si>
  <si>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</si>
  <si>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</si>
  <si>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</si>
  <si>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</si>
  <si>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</si>
  <si>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</si>
  <si>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</si>
  <si>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</si>
  <si>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</si>
  <si>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</si>
  <si>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</si>
  <si>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</si>
  <si>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</si>
  <si>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</si>
  <si>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</si>
  <si>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</si>
  <si>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</si>
  <si>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</si>
  <si>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</si>
  <si>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</si>
  <si>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</si>
  <si>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</si>
  <si>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</si>
  <si>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</si>
  <si>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</si>
  <si>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</si>
  <si>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</si>
  <si>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</si>
  <si>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</si>
  <si>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</si>
  <si>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</si>
  <si>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</si>
  <si>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</si>
  <si>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</si>
  <si>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</si>
  <si>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</si>
  <si>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</si>
  <si>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</si>
  <si>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</si>
  <si>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</si>
  <si>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</si>
  <si>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</si>
  <si>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</si>
  <si>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</si>
  <si>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</si>
  <si>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</si>
  <si>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</si>
  <si>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</si>
  <si>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</si>
  <si>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</si>
  <si>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</si>
  <si>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</si>
  <si>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</si>
  <si>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</si>
  <si>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</si>
  <si>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</si>
  <si>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</si>
  <si>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</si>
  <si>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</si>
  <si>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</si>
  <si>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</si>
  <si>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</si>
  <si>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</si>
  <si>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</si>
  <si>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</si>
  <si>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</si>
  <si>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</si>
  <si>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</si>
  <si>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</si>
  <si>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</si>
  <si>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</si>
  <si>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</si>
  <si>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</si>
  <si>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</si>
  <si>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</si>
  <si>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</si>
  <si>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</si>
  <si>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</si>
  <si>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</si>
  <si>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</si>
  <si>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</si>
  <si>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</si>
  <si>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</si>
  <si>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</si>
  <si>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</si>
  <si>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</si>
  <si>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</si>
  <si>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</si>
  <si>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</si>
  <si>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</si>
  <si>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</si>
  <si>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</si>
  <si>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</si>
  <si>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</si>
  <si>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</si>
  <si>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</si>
  <si>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</si>
  <si>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</si>
  <si>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</si>
  <si>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</si>
  <si>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</si>
  <si>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</si>
  <si>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</si>
  <si>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</si>
  <si>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</si>
  <si>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</si>
  <si>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</si>
  <si>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</si>
  <si>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</si>
  <si>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</si>
  <si>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</si>
  <si>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</si>
  <si>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</si>
  <si>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</si>
  <si>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</si>
  <si>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</si>
  <si>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</si>
  <si>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</si>
  <si>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</si>
  <si>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</si>
  <si>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</si>
  <si>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</si>
  <si>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</si>
  <si>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</si>
  <si>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</si>
  <si>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</si>
  <si>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</si>
  <si>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</si>
  <si>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</si>
  <si>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</si>
  <si>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</si>
  <si>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</si>
  <si>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</si>
  <si>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</si>
  <si>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</si>
  <si>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</si>
  <si>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</si>
  <si>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</si>
  <si>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</si>
  <si>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</si>
  <si>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</si>
  <si>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</si>
  <si>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</si>
  <si>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</si>
  <si>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</si>
  <si>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</si>
  <si>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</si>
  <si>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</si>
  <si>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</si>
  <si>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</si>
  <si>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</si>
  <si>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</si>
  <si>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</si>
  <si>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</si>
  <si>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</si>
  <si>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</si>
  <si>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</si>
  <si>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</si>
  <si>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</si>
  <si>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</si>
  <si>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</si>
  <si>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</si>
  <si>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</si>
  <si>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</si>
  <si>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</si>
  <si>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</si>
  <si>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</si>
  <si>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</si>
  <si>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</si>
  <si>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</si>
  <si>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</si>
  <si>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</si>
  <si>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</si>
  <si>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</si>
  <si>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</si>
  <si>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</si>
  <si>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</si>
  <si>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</si>
  <si>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</si>
  <si>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</si>
  <si>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</si>
  <si>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</si>
  <si>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</si>
  <si>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</si>
  <si>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</si>
  <si>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</si>
  <si>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</si>
  <si>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</si>
  <si>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</si>
  <si>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</si>
  <si>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</si>
  <si>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</si>
  <si>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</si>
  <si>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</si>
  <si>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</si>
  <si>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</si>
  <si>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</si>
  <si>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</si>
  <si>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</si>
  <si>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</si>
  <si>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</si>
  <si>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</si>
  <si>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</si>
  <si>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</si>
  <si>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</si>
  <si>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</si>
  <si>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</si>
  <si>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</si>
  <si>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</si>
  <si>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</si>
  <si>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</si>
  <si>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</si>
  <si>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</si>
  <si>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</si>
  <si>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</si>
  <si>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</si>
  <si>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</si>
  <si>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</si>
  <si>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</si>
  <si>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</si>
  <si>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</si>
  <si>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</si>
  <si>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</si>
  <si>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</si>
  <si>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</si>
  <si>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</si>
  <si>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</si>
  <si>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</si>
  <si>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</si>
  <si>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</si>
  <si>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</si>
  <si>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</si>
  <si>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</si>
  <si>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</si>
  <si>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</si>
  <si>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</si>
  <si>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</si>
  <si>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</si>
  <si>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</si>
  <si>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</si>
  <si>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</si>
  <si>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</si>
  <si>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</si>
  <si>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</si>
  <si>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</si>
  <si>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</si>
  <si>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</si>
  <si>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</si>
  <si>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</si>
  <si>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</si>
  <si>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</si>
  <si>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</si>
  <si>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</si>
  <si>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</si>
  <si>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</si>
  <si>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</si>
  <si>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</si>
  <si>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</si>
  <si>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</si>
  <si>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</si>
  <si>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</si>
  <si>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</si>
  <si>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</si>
  <si>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</si>
  <si>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</si>
  <si>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</si>
  <si>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</si>
  <si>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</si>
  <si>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</si>
  <si>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</si>
  <si>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</si>
  <si>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</si>
  <si>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</si>
  <si>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</si>
  <si>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</si>
  <si>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</si>
  <si>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</si>
  <si>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</si>
  <si>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</si>
  <si>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</si>
  <si>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</si>
  <si>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</si>
  <si>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</si>
  <si>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</si>
  <si>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</si>
  <si>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</si>
  <si>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</si>
  <si>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</si>
  <si>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</si>
  <si>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</si>
  <si>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</si>
  <si>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</si>
  <si>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</si>
  <si>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</si>
  <si>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</si>
  <si>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</si>
  <si>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</si>
  <si>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</si>
  <si>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</si>
  <si>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</si>
  <si>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</si>
  <si>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</si>
  <si>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</si>
  <si>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</si>
  <si>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</si>
  <si>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</si>
  <si>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</si>
  <si>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</si>
  <si>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</si>
  <si>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</si>
  <si>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</si>
  <si>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</si>
  <si>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</si>
  <si>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</si>
  <si>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</si>
  <si>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</si>
  <si>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</si>
  <si>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</si>
  <si>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</si>
  <si>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</si>
  <si>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</si>
  <si>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</si>
  <si>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</si>
  <si>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</si>
  <si>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</si>
  <si>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</si>
  <si>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</si>
  <si>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</si>
  <si>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</si>
  <si>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</si>
  <si>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</si>
  <si>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</si>
  <si>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</si>
  <si>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</si>
  <si>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</si>
  <si>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</si>
  <si>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</si>
  <si>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</si>
  <si>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</si>
  <si>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</si>
  <si>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</si>
  <si>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</si>
  <si>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</si>
  <si>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</si>
  <si>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</si>
  <si>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</si>
  <si>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</si>
  <si>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</si>
  <si>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</si>
  <si>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</si>
  <si>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</si>
  <si>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</si>
  <si>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</si>
  <si>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</si>
  <si>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</si>
  <si>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</si>
  <si>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</si>
  <si>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</si>
  <si>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</si>
  <si>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</si>
  <si>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</si>
  <si>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</si>
  <si>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</si>
  <si>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</si>
  <si>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</si>
  <si>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</si>
  <si>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</si>
  <si>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</si>
  <si>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</si>
  <si>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</si>
  <si>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</si>
  <si>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</si>
  <si>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</si>
  <si>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</si>
  <si>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</si>
  <si>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</si>
  <si>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</si>
  <si>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</si>
  <si>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</si>
  <si>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</si>
  <si>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</si>
  <si>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</si>
  <si>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</si>
  <si>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</si>
  <si>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</si>
  <si>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</si>
  <si>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</si>
  <si>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</si>
  <si>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</si>
  <si>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</si>
  <si>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</si>
  <si>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</si>
  <si>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</si>
  <si>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</si>
  <si>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</si>
  <si>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</si>
  <si>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</si>
  <si>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</si>
  <si>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</si>
  <si>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</si>
  <si>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</si>
  <si>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</si>
  <si>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</si>
  <si>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</si>
  <si>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</si>
  <si>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</si>
  <si>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</si>
  <si>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</si>
  <si>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</si>
  <si>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</si>
  <si>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</si>
  <si>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</si>
  <si>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</si>
  <si>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</si>
  <si>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</si>
  <si>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</si>
  <si>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</si>
  <si>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</si>
  <si>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</si>
  <si>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</si>
  <si>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</si>
  <si>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</si>
  <si>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</si>
  <si>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</si>
  <si>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</si>
  <si>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</si>
  <si>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</si>
  <si>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</si>
  <si>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</si>
  <si>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</si>
  <si>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</si>
  <si>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</si>
  <si>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</si>
  <si>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</si>
  <si>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</si>
  <si>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</si>
  <si>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</si>
  <si>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</si>
  <si>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</si>
  <si>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</si>
  <si>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</si>
  <si>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</si>
  <si>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</si>
  <si>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</si>
  <si>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</si>
  <si>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</si>
  <si>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</si>
  <si>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</si>
  <si>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</si>
  <si>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</si>
  <si>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</si>
  <si>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</si>
  <si>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</si>
  <si>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</si>
  <si>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</si>
  <si>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</si>
  <si>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</si>
  <si>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</si>
  <si>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</si>
  <si>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</si>
  <si>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</si>
  <si>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</si>
  <si>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</si>
  <si>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</si>
  <si>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</si>
  <si>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</si>
  <si>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</si>
  <si>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</si>
  <si>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</si>
  <si>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</si>
  <si>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</si>
  <si>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</si>
  <si>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</si>
  <si>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</si>
  <si>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</si>
  <si>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</si>
  <si>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</si>
  <si>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</si>
  <si>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</si>
  <si>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</si>
  <si>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</si>
  <si>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</si>
  <si>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</si>
  <si>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</si>
  <si>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</si>
  <si>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</si>
  <si>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</si>
  <si>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</si>
  <si>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</si>
  <si>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</si>
  <si>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</si>
  <si>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</si>
  <si>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</si>
  <si>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</si>
  <si>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</si>
  <si>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</si>
  <si>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</si>
  <si>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</si>
  <si>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</si>
  <si>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</si>
  <si>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</si>
  <si>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</si>
  <si>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</si>
  <si>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</si>
  <si>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</si>
  <si>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</si>
  <si>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</si>
  <si>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</si>
  <si>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</si>
  <si>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</si>
  <si>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</si>
  <si>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</si>
  <si>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</si>
  <si>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</si>
  <si>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</si>
  <si>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</si>
  <si>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</si>
  <si>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</si>
  <si>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</si>
  <si>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</si>
  <si>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</si>
  <si>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</si>
  <si>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</si>
  <si>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</si>
  <si>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</si>
  <si>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</si>
  <si>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</si>
  <si>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</si>
  <si>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</si>
  <si>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</si>
  <si>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</si>
  <si>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</si>
  <si>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</si>
  <si>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</si>
  <si>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</si>
  <si>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</si>
  <si>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</si>
  <si>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</si>
  <si>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</si>
  <si>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</si>
  <si>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</si>
  <si>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</si>
  <si>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</si>
  <si>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</si>
  <si>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</si>
  <si>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</si>
  <si>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</si>
  <si>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</si>
  <si>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</si>
  <si>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</si>
  <si>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</si>
  <si>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</si>
  <si>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</si>
  <si>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</si>
  <si>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</si>
  <si>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</si>
  <si>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</si>
  <si>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</si>
  <si>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</si>
  <si>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</si>
  <si>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</si>
  <si>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</si>
  <si>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</si>
  <si>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</si>
  <si>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</si>
  <si>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</si>
  <si>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</si>
  <si>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</si>
  <si>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</si>
  <si>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</si>
  <si>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</si>
  <si>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</si>
  <si>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</si>
  <si>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</si>
  <si>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</si>
  <si>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</si>
  <si>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</si>
  <si>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</si>
  <si>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</si>
  <si>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</si>
  <si>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</si>
  <si>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</si>
  <si>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</si>
  <si>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</si>
  <si>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</si>
  <si>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</si>
  <si>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</si>
  <si>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</si>
  <si>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</si>
  <si>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</si>
  <si>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</si>
  <si>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</si>
  <si>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</si>
  <si>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</si>
  <si>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</si>
  <si>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</si>
  <si>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</si>
  <si>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</si>
  <si>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</si>
  <si>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</si>
  <si>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</si>
  <si>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</si>
  <si>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</si>
  <si>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</si>
  <si>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</si>
  <si>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</si>
  <si>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</si>
  <si>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</si>
  <si>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</si>
  <si>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</si>
  <si>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</si>
  <si>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</si>
  <si>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</si>
  <si>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</si>
  <si>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</si>
  <si>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</si>
  <si>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</si>
  <si>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</si>
  <si>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</si>
  <si>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</si>
  <si>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</si>
  <si>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</si>
  <si>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</si>
  <si>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</si>
  <si>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</si>
  <si>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</si>
  <si>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</si>
  <si>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</si>
  <si>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</si>
  <si>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</si>
  <si>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</si>
  <si>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</si>
  <si>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</si>
  <si>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</si>
  <si>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</si>
  <si>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</si>
  <si>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</si>
  <si>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</si>
  <si>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</si>
  <si>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</si>
  <si>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</si>
  <si>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</si>
  <si>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</si>
  <si>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</si>
  <si>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</si>
  <si>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</si>
  <si>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</si>
  <si>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</si>
  <si>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</si>
  <si>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</si>
  <si>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</si>
  <si>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</si>
  <si>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</si>
  <si>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</si>
  <si>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</si>
  <si>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</si>
  <si>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</si>
  <si>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</si>
  <si>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</si>
  <si>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</si>
  <si>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</si>
  <si>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</si>
  <si>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</si>
  <si>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</si>
  <si>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</si>
  <si>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</si>
  <si>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</si>
  <si>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</si>
  <si>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</si>
  <si>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</si>
  <si>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</si>
  <si>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</si>
  <si>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</si>
  <si>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</si>
  <si>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</si>
  <si>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</si>
  <si>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</si>
  <si>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</si>
  <si>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</si>
  <si>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</si>
  <si>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</si>
  <si>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</si>
  <si>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</si>
  <si>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</si>
  <si>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</si>
  <si>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</si>
  <si>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</si>
  <si>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</si>
  <si>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</si>
  <si>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</si>
  <si>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</si>
  <si>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</si>
  <si>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</si>
  <si>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</si>
  <si>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</si>
  <si>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</si>
  <si>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</si>
  <si>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</si>
  <si>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</si>
  <si>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</si>
  <si>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</si>
  <si>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</si>
  <si>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</si>
  <si>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</si>
  <si>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</si>
  <si>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</si>
  <si>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</si>
  <si>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</si>
  <si>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</si>
  <si>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</si>
  <si>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</si>
  <si>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</si>
  <si>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</si>
  <si>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</si>
  <si>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</si>
  <si>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</si>
  <si>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</si>
  <si>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</si>
  <si>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</si>
  <si>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</si>
  <si>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</si>
  <si>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</si>
  <si>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</si>
  <si>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</si>
  <si>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</si>
  <si>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</si>
  <si>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</si>
  <si>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</si>
  <si>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</si>
  <si>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</si>
  <si>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</si>
  <si>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</si>
  <si>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</si>
  <si>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</si>
  <si>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</si>
  <si>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</si>
  <si>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</si>
  <si>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</si>
  <si>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</si>
  <si>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</si>
  <si>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</si>
  <si>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</si>
  <si>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</si>
  <si>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</si>
  <si>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</si>
  <si>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</si>
  <si>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</si>
  <si>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</si>
  <si>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</si>
  <si>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</si>
  <si>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</si>
  <si>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</si>
  <si>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</si>
  <si>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</si>
  <si>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</si>
  <si>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</si>
  <si>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</si>
  <si>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</si>
  <si>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</si>
  <si>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</si>
  <si>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</si>
  <si>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</si>
  <si>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</si>
  <si>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</si>
  <si>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</si>
  <si>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</si>
  <si>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</si>
  <si>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</si>
  <si>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</si>
  <si>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</si>
  <si>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</si>
  <si>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</si>
  <si>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</si>
  <si>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</si>
  <si>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</si>
  <si>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</si>
  <si>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</si>
  <si>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</si>
  <si>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</si>
  <si>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</si>
  <si>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</si>
  <si>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</si>
  <si>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</si>
  <si>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</si>
  <si>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</si>
  <si>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</si>
  <si>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</si>
  <si>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</si>
  <si>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</si>
  <si>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</si>
  <si>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</si>
  <si>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</si>
  <si>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</si>
  <si>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</si>
  <si>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</si>
  <si>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</si>
  <si>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</si>
  <si>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</si>
  <si>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</si>
  <si>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</si>
  <si>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</si>
  <si>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</si>
  <si>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</si>
  <si>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</si>
  <si>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</si>
  <si>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</si>
  <si>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</si>
  <si>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</si>
  <si>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</si>
  <si>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</si>
  <si>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</si>
  <si>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</si>
  <si>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</si>
  <si>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</si>
  <si>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</si>
  <si>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</si>
  <si>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</si>
  <si>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</si>
  <si>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</si>
  <si>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</si>
  <si>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</si>
  <si>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</si>
  <si>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</si>
  <si>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</si>
  <si>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</si>
  <si>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</si>
  <si>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</si>
  <si>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</si>
  <si>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</si>
  <si>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</si>
  <si>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</si>
  <si>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</si>
  <si>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</si>
  <si>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</si>
  <si>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</si>
  <si>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</si>
  <si>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</si>
  <si>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</si>
  <si>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</si>
  <si>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</si>
  <si>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</si>
  <si>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</si>
  <si>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</si>
  <si>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</si>
  <si>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</si>
  <si>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</si>
  <si>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</si>
  <si>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</si>
  <si>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</si>
  <si>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</si>
  <si>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</si>
  <si>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</si>
  <si>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</si>
  <si>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</si>
  <si>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</si>
  <si>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</si>
  <si>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</si>
  <si>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</si>
  <si>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</si>
  <si>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</si>
  <si>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</si>
  <si>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</si>
  <si>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</si>
  <si>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</si>
  <si>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</si>
  <si>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</si>
  <si>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</si>
  <si>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</si>
  <si>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</si>
  <si>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</si>
  <si>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</si>
  <si>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</si>
  <si>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</si>
  <si>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</si>
  <si>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</si>
  <si>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</si>
  <si>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</si>
  <si>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</si>
  <si>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</si>
  <si>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</si>
  <si>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</si>
  <si>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</si>
  <si>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</si>
  <si>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</si>
  <si>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</si>
  <si>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</si>
  <si>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</si>
  <si>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</si>
  <si>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</si>
  <si>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</si>
  <si>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</si>
  <si>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</si>
  <si>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</si>
  <si>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</si>
  <si>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</si>
  <si>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</si>
  <si>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</si>
  <si>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</si>
  <si>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</si>
  <si>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</si>
  <si>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</si>
  <si>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</si>
  <si>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</si>
  <si>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</si>
  <si>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</si>
  <si>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</si>
  <si>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</si>
  <si>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</si>
  <si>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</si>
  <si>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</si>
  <si>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</si>
  <si>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</si>
  <si>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</si>
  <si>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</si>
  <si>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</si>
  <si>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</si>
  <si>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</si>
  <si>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</si>
  <si>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</si>
  <si>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</si>
  <si>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</si>
  <si>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</si>
  <si>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</si>
  <si>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</si>
  <si>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</si>
  <si>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</si>
  <si>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</si>
  <si>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</si>
  <si>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</si>
  <si>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</si>
  <si>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</si>
  <si>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</si>
  <si>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</si>
  <si>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</si>
  <si>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</si>
  <si>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</si>
  <si>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</si>
  <si>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</si>
  <si>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</si>
  <si>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</si>
  <si>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</si>
  <si>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</si>
  <si>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</si>
  <si>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</si>
  <si>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</si>
  <si>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</si>
  <si>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</si>
  <si>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</si>
  <si>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</si>
  <si>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</si>
  <si>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</si>
  <si>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</si>
  <si>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</si>
  <si>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</si>
  <si>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</si>
  <si>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</si>
  <si>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</si>
  <si>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</si>
  <si>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</si>
  <si>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</si>
  <si>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</si>
  <si>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</si>
  <si>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</si>
  <si>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</si>
  <si>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</si>
  <si>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</si>
  <si>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</si>
  <si>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</si>
  <si>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</si>
  <si>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</si>
  <si>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</si>
  <si>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</si>
  <si>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</si>
  <si>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</si>
  <si>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</si>
  <si>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</si>
  <si>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</si>
  <si>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</si>
  <si>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</si>
  <si>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</si>
  <si>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</si>
  <si>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</si>
  <si>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</si>
  <si>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</si>
  <si>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</si>
  <si>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</si>
  <si>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</si>
  <si>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</si>
  <si>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</si>
  <si>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</si>
  <si>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</si>
  <si>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</si>
  <si>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</si>
  <si>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</si>
  <si>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</si>
  <si>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</si>
  <si>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</si>
  <si>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</si>
  <si>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</si>
  <si>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</si>
  <si>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</si>
  <si>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</si>
  <si>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</si>
  <si>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</si>
  <si>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</si>
  <si>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</si>
  <si>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</si>
  <si>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</si>
  <si>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</si>
  <si>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</si>
  <si>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</si>
  <si>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</si>
  <si>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</si>
  <si>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</si>
  <si>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</si>
  <si>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</si>
  <si>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</si>
  <si>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</si>
  <si>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</si>
  <si>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</si>
  <si>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</si>
  <si>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</si>
  <si>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</si>
  <si>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</si>
  <si>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</si>
  <si>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</si>
  <si>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</si>
  <si>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</si>
  <si>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</si>
  <si>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</si>
  <si>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</si>
  <si>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</si>
  <si>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</si>
  <si>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</si>
  <si>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</si>
  <si>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</si>
  <si>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</si>
  <si>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</si>
  <si>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</si>
  <si>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</si>
  <si>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</si>
  <si>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</si>
  <si>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</si>
  <si>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</si>
  <si>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</si>
  <si>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</si>
  <si>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</si>
  <si>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</si>
  <si>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</si>
  <si>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</si>
  <si>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</si>
  <si>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</si>
  <si>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</si>
  <si>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</si>
  <si>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</si>
  <si>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</si>
  <si>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</si>
  <si>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</si>
  <si>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</si>
  <si>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</si>
  <si>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</si>
  <si>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</si>
  <si>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</si>
  <si>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</si>
  <si>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</si>
  <si>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</si>
  <si>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</si>
  <si>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</si>
  <si>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</si>
  <si>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</si>
  <si>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</si>
  <si>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</si>
  <si>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</si>
  <si>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</si>
  <si>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</si>
  <si>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</si>
  <si>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</si>
  <si>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</si>
  <si>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</si>
  <si>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</si>
  <si>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</si>
  <si>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</si>
  <si>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</si>
  <si>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</si>
  <si>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</si>
  <si>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</si>
  <si>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</si>
  <si>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</si>
  <si>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</si>
  <si>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</si>
  <si>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</si>
  <si>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</si>
  <si>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</si>
  <si>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</si>
  <si>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</si>
  <si>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</si>
  <si>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</si>
  <si>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</si>
  <si>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</si>
  <si>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</si>
  <si>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</si>
  <si>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</si>
  <si>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</si>
  <si>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</si>
  <si>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</si>
  <si>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</si>
  <si>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</si>
  <si>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</si>
  <si>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</si>
  <si>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</si>
  <si>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</si>
  <si>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</si>
  <si>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</si>
  <si>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</si>
  <si>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</si>
  <si>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</si>
  <si>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</si>
  <si>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</si>
  <si>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</si>
  <si>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</si>
  <si>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</si>
  <si>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</si>
  <si>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</si>
  <si>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</si>
  <si>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</si>
  <si>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</si>
  <si>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</si>
  <si>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</si>
  <si>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</si>
  <si>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</si>
  <si>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</si>
  <si>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</si>
  <si>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</si>
  <si>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</si>
  <si>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</si>
  <si>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</si>
  <si>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</si>
  <si>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</si>
  <si>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</si>
  <si>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</si>
  <si>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</si>
  <si>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</si>
  <si>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</si>
  <si>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</si>
  <si>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</si>
  <si>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</si>
  <si>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</si>
  <si>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</si>
  <si>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</si>
  <si>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</si>
  <si>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</si>
  <si>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</si>
  <si>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</si>
  <si>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</si>
  <si>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</si>
  <si>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</si>
  <si>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</si>
  <si>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</si>
  <si>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</si>
  <si>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</si>
  <si>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</si>
  <si>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</si>
  <si>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</si>
  <si>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</si>
  <si>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</si>
  <si>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</si>
  <si>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</si>
  <si>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</si>
  <si>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</si>
  <si>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</si>
  <si>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</si>
  <si>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</si>
  <si>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</si>
  <si>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</si>
  <si>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</si>
  <si>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</si>
  <si>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</si>
  <si>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</si>
  <si>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</si>
  <si>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</si>
  <si>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</si>
  <si>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</si>
  <si>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</si>
  <si>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</si>
  <si>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</si>
  <si>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</si>
  <si>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</si>
  <si>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</si>
  <si>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</si>
  <si>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</si>
  <si>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</si>
  <si>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</si>
  <si>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</si>
  <si>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</si>
  <si>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</si>
  <si>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</si>
  <si>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</si>
  <si>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</si>
  <si>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</si>
  <si>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</si>
  <si>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</si>
  <si>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</si>
  <si>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</si>
  <si>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</si>
  <si>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</si>
  <si>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</si>
  <si>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</si>
  <si>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</si>
  <si>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</si>
  <si>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</si>
  <si>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</si>
  <si>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</si>
  <si>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</si>
  <si>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</si>
  <si>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</si>
  <si>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</si>
  <si>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</si>
  <si>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</si>
  <si>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</si>
  <si>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</si>
  <si>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</si>
  <si>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</si>
  <si>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</si>
  <si>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</si>
  <si>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</si>
  <si>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</si>
  <si>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</si>
  <si>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</si>
  <si>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</si>
  <si>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</si>
  <si>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</si>
  <si>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</si>
  <si>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</si>
  <si>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</si>
  <si>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</si>
  <si>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</si>
  <si>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</si>
  <si>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</si>
  <si>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</si>
  <si>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</si>
  <si>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</si>
  <si>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</si>
  <si>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</si>
  <si>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</si>
  <si>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</si>
  <si>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</si>
  <si>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</si>
  <si>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</si>
  <si>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</si>
  <si>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</si>
  <si>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</si>
  <si>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</si>
  <si>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</si>
  <si>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</si>
  <si>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</si>
  <si>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</si>
  <si>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</si>
  <si>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</si>
  <si>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</si>
  <si>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</si>
  <si>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</si>
  <si>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</si>
  <si>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</si>
  <si>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</si>
  <si>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</si>
  <si>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</si>
  <si>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</si>
  <si>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</si>
  <si>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</si>
  <si>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</si>
  <si>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</si>
  <si>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</si>
  <si>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</si>
  <si>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</si>
  <si>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</si>
  <si>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</si>
  <si>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</si>
  <si>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</si>
  <si>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</si>
  <si>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</si>
  <si>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</si>
  <si>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</si>
  <si>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</si>
  <si>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</si>
  <si>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</si>
  <si>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</si>
  <si>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</si>
  <si>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</si>
  <si>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</si>
  <si>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</si>
  <si>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</si>
  <si>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</si>
  <si>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</si>
  <si>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</si>
  <si>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</si>
  <si>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</si>
  <si>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</si>
  <si>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</si>
  <si>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</si>
  <si>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</si>
  <si>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</si>
  <si>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</si>
  <si>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</si>
  <si>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</si>
  <si>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</si>
  <si>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</si>
  <si>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</si>
  <si>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</si>
  <si>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</si>
  <si>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</si>
  <si>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</si>
  <si>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</si>
  <si>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</si>
  <si>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</si>
  <si>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</si>
  <si>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</si>
  <si>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</si>
  <si>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</si>
  <si>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</si>
  <si>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</si>
  <si>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</si>
  <si>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</si>
  <si>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</si>
  <si>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</si>
  <si>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</si>
  <si>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</si>
  <si>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</si>
  <si>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</si>
  <si>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</si>
  <si>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</si>
  <si>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</si>
  <si>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</si>
  <si>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</si>
  <si>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</si>
  <si>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</si>
  <si>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</si>
  <si>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</si>
  <si>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</si>
  <si>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</si>
  <si>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</si>
  <si>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</si>
  <si>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</si>
  <si>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</si>
  <si>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</si>
  <si>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</si>
  <si>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</si>
  <si>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</si>
  <si>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</si>
  <si>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</si>
  <si>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</si>
  <si>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</si>
  <si>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</si>
  <si>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</si>
  <si>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</si>
  <si>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</si>
  <si>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</si>
  <si>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</si>
  <si>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</si>
  <si>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</si>
  <si>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</si>
  <si>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</si>
  <si>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</si>
  <si>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</si>
  <si>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</si>
  <si>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</si>
  <si>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</si>
  <si>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</si>
  <si>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</si>
  <si>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</si>
  <si>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</si>
  <si>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</si>
  <si>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</si>
  <si>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</si>
  <si>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</si>
  <si>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</si>
  <si>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</si>
  <si>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</si>
  <si>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</si>
  <si>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</si>
  <si>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</si>
  <si>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</si>
  <si>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</si>
  <si>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</si>
  <si>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</si>
  <si>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</si>
  <si>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</si>
  <si>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</si>
  <si>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</si>
  <si>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</si>
  <si>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</si>
  <si>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</si>
  <si>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</si>
  <si>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</si>
  <si>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</si>
  <si>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</si>
  <si>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</si>
  <si>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</si>
  <si>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</si>
  <si>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</si>
  <si>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</si>
  <si>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</si>
  <si>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</si>
  <si>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</si>
  <si>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</si>
  <si>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</si>
  <si>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</si>
  <si>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</si>
  <si>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</si>
  <si>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</si>
  <si>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</si>
  <si>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</si>
  <si>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</si>
  <si>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</si>
  <si>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</si>
  <si>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</si>
  <si>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</si>
  <si>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</si>
  <si>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</si>
  <si>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</si>
  <si>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</si>
  <si>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</si>
  <si>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</si>
  <si>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</si>
  <si>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</si>
  <si>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</si>
  <si>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</si>
  <si>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</si>
  <si>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</si>
  <si>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</si>
  <si>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</si>
  <si>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</si>
  <si>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</si>
  <si>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</si>
  <si>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</si>
  <si>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</si>
  <si>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</si>
  <si>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</si>
  <si>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</si>
  <si>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</si>
  <si>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</si>
  <si>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</si>
  <si>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</si>
  <si>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</si>
  <si>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</si>
  <si>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</si>
  <si>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</si>
  <si>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</si>
  <si>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</si>
  <si>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</si>
  <si>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</si>
  <si>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</si>
  <si>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</si>
  <si>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</si>
  <si>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</si>
  <si>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</si>
  <si>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</si>
  <si>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</si>
  <si>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</si>
  <si>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</si>
  <si>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</si>
  <si>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</si>
  <si>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</si>
  <si>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</si>
  <si>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</si>
  <si>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</si>
  <si>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</si>
  <si>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</si>
  <si>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</si>
  <si>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</si>
  <si>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</si>
  <si>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</si>
  <si>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</si>
  <si>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</si>
  <si>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</si>
  <si>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</si>
  <si>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</si>
  <si>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</si>
  <si>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</si>
  <si>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</si>
  <si>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</si>
  <si>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</si>
  <si>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</si>
  <si>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</si>
  <si>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</si>
  <si>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</si>
  <si>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</si>
  <si>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</si>
  <si>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</si>
  <si>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</si>
  <si>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</si>
  <si>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</si>
  <si>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</si>
  <si>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</si>
  <si>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</si>
  <si>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</si>
  <si>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</si>
  <si>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</si>
  <si>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</si>
  <si>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</si>
  <si>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</si>
  <si>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</si>
  <si>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</si>
  <si>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</si>
  <si>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</si>
  <si>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</si>
  <si>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</si>
  <si>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</si>
  <si>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</si>
  <si>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</si>
  <si>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</si>
  <si>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</si>
  <si>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</si>
  <si>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</si>
  <si>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</si>
  <si>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</si>
  <si>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</si>
  <si>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</si>
  <si>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</si>
  <si>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</si>
  <si>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</si>
  <si>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</si>
  <si>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</si>
  <si>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</si>
  <si>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</si>
  <si>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</si>
  <si>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</si>
  <si>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</si>
  <si>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</si>
  <si>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</si>
  <si>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</si>
  <si>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</si>
  <si>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</si>
  <si>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</si>
  <si>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</si>
  <si>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</si>
  <si>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</si>
  <si>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</si>
  <si>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</si>
  <si>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</si>
  <si>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</si>
  <si>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</si>
  <si>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</si>
  <si>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</si>
  <si>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</si>
  <si>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</si>
  <si>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</si>
  <si>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</si>
  <si>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</si>
  <si>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</si>
  <si>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</si>
  <si>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</si>
  <si>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</si>
  <si>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</si>
  <si>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</si>
  <si>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</si>
  <si>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</si>
  <si>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</si>
  <si>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</si>
  <si>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</si>
  <si>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</si>
  <si>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</si>
  <si>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</si>
  <si>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</si>
  <si>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</si>
  <si>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</si>
  <si>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</si>
  <si>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</si>
  <si>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</si>
  <si>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</si>
  <si>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</si>
  <si>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</si>
  <si>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</si>
  <si>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</si>
  <si>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</si>
  <si>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</si>
  <si>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</si>
  <si>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</si>
  <si>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</si>
  <si>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</si>
  <si>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</si>
  <si>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</si>
  <si>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</si>
  <si>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</si>
  <si>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</si>
  <si>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</si>
  <si>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</si>
  <si>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</si>
  <si>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</si>
  <si>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</si>
  <si>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</si>
  <si>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</si>
  <si>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</si>
  <si>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</si>
  <si>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</si>
  <si>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</si>
  <si>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</si>
  <si>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</si>
  <si>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</si>
  <si>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</si>
  <si>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</si>
  <si>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</si>
  <si>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</si>
  <si>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</si>
  <si>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</si>
  <si>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</si>
  <si>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</si>
  <si>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</si>
  <si>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</si>
  <si>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</si>
  <si>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</si>
  <si>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</si>
  <si>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</si>
  <si>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</si>
  <si>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</si>
  <si>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</si>
  <si>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</si>
  <si>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</si>
  <si>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</si>
  <si>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</si>
  <si>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</si>
  <si>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</si>
  <si>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</si>
  <si>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</si>
  <si>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</si>
  <si>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</si>
  <si>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</si>
  <si>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</si>
  <si>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</si>
  <si>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</si>
  <si>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</si>
  <si>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</si>
  <si>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</si>
  <si>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</si>
  <si>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</si>
  <si>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</si>
  <si>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</si>
  <si>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</si>
  <si>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</si>
  <si>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</si>
  <si>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</si>
  <si>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</si>
  <si>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</si>
  <si>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</si>
  <si>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</si>
  <si>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</si>
  <si>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</si>
  <si>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</si>
  <si>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</si>
  <si>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</si>
  <si>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</si>
  <si>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</si>
  <si>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</si>
  <si>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</si>
  <si>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</si>
  <si>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</si>
  <si>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</si>
  <si>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</si>
  <si>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</si>
  <si>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</si>
  <si>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</si>
  <si>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</si>
  <si>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</si>
  <si>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</si>
  <si>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</si>
  <si>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</si>
  <si>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</si>
  <si>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</si>
  <si>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</si>
  <si>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</si>
  <si>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</si>
  <si>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</si>
  <si>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</si>
  <si>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</si>
  <si>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</si>
  <si>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</si>
  <si>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</si>
  <si>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</si>
  <si>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</si>
  <si>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</si>
  <si>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</si>
  <si>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</si>
  <si>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</si>
  <si>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</si>
  <si>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</si>
  <si>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</si>
  <si>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</si>
  <si>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</si>
  <si>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</si>
  <si>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</si>
  <si>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</si>
  <si>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</si>
  <si>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</si>
  <si>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</si>
  <si>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</si>
  <si>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</si>
  <si>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</si>
  <si>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</si>
  <si>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</si>
  <si>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</si>
  <si>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</si>
  <si>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</si>
  <si>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</si>
  <si>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</si>
  <si>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</si>
  <si>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</si>
  <si>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</si>
  <si>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</si>
  <si>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</si>
  <si>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</si>
  <si>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</si>
  <si>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</si>
  <si>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</si>
  <si>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</si>
  <si>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</si>
  <si>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</si>
  <si>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</si>
  <si>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</si>
  <si>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</si>
  <si>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</si>
  <si>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</si>
  <si>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</si>
  <si>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</si>
  <si>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</si>
  <si>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</si>
  <si>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</si>
  <si>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</si>
  <si>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</si>
  <si>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</si>
  <si>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</si>
  <si>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</si>
  <si>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</si>
  <si>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</si>
  <si>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</si>
  <si>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</si>
  <si>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</si>
  <si>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</si>
  <si>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</si>
  <si>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</si>
  <si>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</si>
  <si>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</si>
  <si>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</si>
  <si>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</si>
  <si>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</si>
  <si>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</si>
  <si>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</si>
  <si>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</si>
  <si>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</si>
  <si>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</si>
  <si>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</si>
  <si>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</si>
  <si>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</si>
  <si>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</si>
  <si>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</si>
  <si>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</si>
  <si>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</si>
  <si>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</si>
  <si>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</si>
  <si>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</si>
  <si>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</si>
  <si>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</si>
  <si>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</si>
  <si>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</si>
  <si>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</si>
  <si>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</si>
  <si>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</si>
  <si>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</si>
  <si>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</si>
  <si>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</si>
  <si>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</si>
  <si>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</si>
  <si>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</si>
  <si>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</si>
  <si>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</si>
  <si>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</si>
  <si>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</si>
  <si>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</si>
  <si>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</si>
  <si>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</si>
  <si>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</si>
  <si>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</si>
  <si>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</si>
  <si>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</si>
  <si>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</si>
  <si>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</si>
  <si>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</si>
  <si>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</si>
  <si>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</si>
  <si>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</si>
  <si>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</si>
  <si>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</si>
  <si>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</si>
  <si>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</si>
  <si>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</si>
  <si>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</si>
  <si>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</si>
  <si>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</si>
  <si>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</si>
  <si>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</si>
  <si>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</si>
  <si>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</si>
  <si>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</si>
  <si>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</si>
  <si>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</si>
  <si>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</si>
  <si>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</si>
  <si>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</si>
  <si>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</si>
  <si>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</si>
  <si>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</si>
  <si>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</si>
  <si>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</si>
  <si>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</si>
  <si>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</si>
  <si>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</si>
  <si>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</si>
  <si>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</si>
  <si>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</si>
  <si>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</si>
  <si>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</si>
  <si>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</si>
  <si>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</si>
  <si>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</si>
  <si>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</si>
  <si>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</si>
  <si>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</si>
  <si>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</si>
  <si>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</si>
  <si>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</si>
  <si>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</si>
  <si>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</si>
  <si>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</si>
  <si>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</si>
  <si>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</si>
  <si>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</si>
  <si>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</si>
  <si>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</si>
  <si>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</si>
  <si>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</si>
  <si>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</si>
  <si>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</si>
  <si>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</si>
  <si>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</si>
  <si>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</si>
  <si>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</si>
  <si>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</si>
  <si>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</si>
  <si>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</si>
  <si>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</si>
  <si>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</si>
  <si>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</si>
  <si>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</si>
  <si>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</si>
  <si>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</si>
  <si>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</si>
  <si>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</si>
  <si>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</si>
  <si>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</si>
  <si>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</si>
  <si>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</si>
  <si>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</si>
  <si>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</si>
  <si>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</si>
  <si>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</si>
  <si>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</si>
  <si>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</si>
  <si>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</si>
  <si>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</si>
  <si>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</si>
  <si>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</si>
  <si>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</si>
  <si>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</si>
  <si>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</si>
  <si>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</si>
  <si>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</si>
  <si>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</si>
  <si>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</si>
  <si>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</si>
  <si>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</si>
  <si>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</si>
  <si>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</si>
  <si>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</si>
  <si>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</si>
  <si>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</si>
  <si>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</si>
  <si>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</si>
  <si>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</si>
  <si>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</si>
  <si>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</si>
  <si>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</si>
  <si>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</si>
  <si>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</si>
  <si>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</si>
  <si>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</si>
  <si>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</si>
  <si>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</si>
  <si>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</si>
  <si>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</si>
  <si>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</si>
  <si>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</si>
  <si>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</si>
  <si>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</si>
  <si>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</si>
  <si>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</si>
  <si>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</si>
  <si>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</si>
  <si>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</si>
  <si>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</si>
  <si>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</si>
  <si>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</si>
  <si>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</si>
  <si>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</si>
  <si>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</si>
  <si>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</si>
  <si>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</si>
  <si>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</si>
  <si>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</si>
  <si>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</si>
  <si>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</si>
  <si>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</si>
  <si>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</si>
  <si>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</si>
  <si>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</si>
  <si>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</si>
  <si>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</si>
  <si>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</si>
  <si>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</si>
  <si>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</si>
  <si>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</si>
  <si>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</si>
  <si>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</si>
  <si>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</si>
  <si>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</si>
  <si>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</si>
  <si>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</si>
  <si>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</si>
  <si>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</si>
  <si>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</si>
  <si>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</si>
  <si>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</si>
  <si>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</si>
  <si>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</si>
  <si>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</si>
  <si>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</si>
  <si>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</si>
  <si>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</si>
  <si>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</si>
  <si>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</si>
  <si>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</si>
  <si>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</si>
  <si>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</si>
  <si>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</si>
  <si>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</si>
  <si>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</si>
  <si>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</si>
  <si>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</si>
  <si>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</si>
  <si>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</si>
  <si>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</si>
  <si>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</si>
  <si>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</si>
  <si>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</si>
  <si>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</si>
  <si>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</si>
  <si>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</si>
  <si>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</si>
  <si>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</si>
  <si>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</si>
  <si>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</si>
  <si>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</si>
  <si>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</si>
  <si>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</si>
  <si>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</si>
  <si>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</si>
  <si>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</si>
  <si>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</si>
  <si>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</si>
  <si>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</si>
  <si>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</si>
  <si>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</si>
  <si>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</si>
  <si>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</si>
  <si>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</si>
  <si>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</si>
  <si>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</si>
  <si>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</si>
  <si>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</si>
  <si>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</si>
  <si>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</si>
  <si>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</si>
  <si>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</si>
  <si>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</si>
  <si>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</si>
  <si>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</si>
  <si>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</si>
  <si>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</si>
  <si>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</si>
  <si>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</si>
  <si>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</si>
  <si>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</si>
  <si>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</si>
  <si>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</si>
  <si>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</si>
  <si>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</si>
  <si>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</si>
  <si>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</si>
  <si>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</si>
  <si>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</si>
  <si>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</si>
  <si>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</si>
  <si>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</si>
  <si>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</si>
  <si>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</si>
  <si>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</si>
  <si>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</si>
  <si>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</si>
  <si>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</si>
  <si>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</si>
  <si>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</si>
  <si>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</si>
  <si>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</si>
  <si>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</si>
  <si>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</si>
  <si>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</si>
  <si>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</si>
  <si>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</si>
  <si>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</si>
  <si>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</si>
  <si>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</si>
  <si>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</si>
  <si>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</si>
  <si>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</si>
  <si>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</si>
  <si>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</si>
  <si>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</si>
  <si>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</si>
  <si>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</si>
  <si>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</si>
  <si>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</si>
  <si>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</si>
  <si>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</si>
  <si>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</si>
  <si>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</si>
  <si>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</si>
  <si>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</si>
  <si>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</si>
  <si>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</si>
  <si>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</si>
  <si>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</si>
  <si>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</si>
  <si>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</si>
  <si>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</si>
  <si>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</si>
  <si>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</si>
  <si>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</si>
  <si>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</si>
  <si>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</si>
  <si>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</si>
  <si>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</si>
  <si>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</si>
  <si>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</si>
  <si>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</si>
  <si>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</si>
  <si>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</si>
  <si>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</si>
  <si>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</si>
  <si>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</si>
  <si>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</si>
  <si>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</si>
  <si>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</si>
  <si>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</si>
  <si>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</si>
  <si>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</si>
  <si>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</si>
  <si>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</si>
  <si>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</si>
  <si>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</si>
  <si>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</si>
  <si>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</si>
  <si>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</si>
  <si>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</si>
  <si>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</si>
  <si>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</si>
  <si>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</si>
  <si>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</si>
  <si>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</si>
  <si>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</si>
  <si>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</si>
  <si>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</si>
  <si>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</si>
  <si>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</si>
  <si>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</si>
  <si>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</si>
  <si>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</si>
  <si>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</si>
  <si>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</si>
  <si>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</si>
  <si>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</si>
  <si>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</si>
  <si>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</si>
  <si>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</si>
  <si>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</si>
  <si>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</si>
  <si>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</si>
  <si>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</si>
  <si>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</si>
  <si>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</si>
  <si>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</si>
  <si>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</si>
  <si>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</si>
  <si>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</si>
  <si>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</si>
  <si>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</si>
  <si>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</si>
  <si>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</si>
  <si>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</si>
  <si>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</si>
  <si>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</si>
  <si>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</si>
  <si>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</si>
  <si>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</si>
  <si>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</si>
  <si>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</si>
  <si>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</si>
  <si>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</si>
  <si>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</si>
  <si>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</si>
  <si>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</si>
  <si>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</si>
  <si>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</si>
  <si>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</si>
  <si>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</si>
  <si>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</si>
  <si>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</si>
  <si>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</si>
  <si>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</si>
  <si>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</si>
  <si>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</si>
  <si>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</si>
  <si>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</si>
  <si>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</si>
  <si>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</si>
  <si>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</si>
  <si>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</si>
  <si>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</si>
  <si>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</si>
  <si>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</si>
  <si>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</si>
  <si>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</si>
  <si>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</si>
  <si>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</si>
  <si>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</si>
  <si>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</si>
  <si>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</si>
  <si>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</si>
  <si>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</si>
  <si>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</si>
  <si>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</si>
  <si>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</si>
  <si>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</si>
  <si>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</si>
  <si>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</si>
  <si>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</si>
  <si>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</si>
  <si>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</si>
  <si>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</si>
  <si>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</si>
  <si>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</si>
  <si>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</si>
  <si>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</si>
  <si>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</si>
  <si>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</si>
  <si>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</si>
  <si>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</si>
  <si>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</si>
  <si>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</si>
  <si>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</si>
  <si>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</si>
  <si>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</si>
  <si>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</si>
  <si>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</si>
  <si>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</si>
  <si>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</si>
  <si>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</si>
  <si>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</si>
  <si>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</si>
  <si>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</si>
  <si>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</si>
  <si>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</si>
  <si>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</si>
  <si>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</si>
  <si>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</si>
  <si>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</si>
  <si>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</si>
  <si>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</si>
  <si>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</si>
  <si>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</si>
  <si>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</si>
  <si>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</si>
  <si>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</si>
  <si>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</si>
  <si>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</si>
  <si>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</si>
  <si>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</si>
  <si>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</si>
  <si>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</si>
  <si>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</si>
  <si>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</si>
  <si>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</si>
  <si>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</si>
  <si>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</si>
  <si>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</si>
  <si>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</si>
  <si>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</si>
  <si>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</si>
  <si>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</si>
  <si>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</si>
  <si>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</si>
  <si>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</si>
  <si>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</si>
  <si>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</si>
  <si>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</si>
  <si>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</si>
  <si>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</si>
  <si>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</si>
  <si>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</si>
  <si>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</si>
  <si>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</si>
  <si>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</si>
  <si>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</si>
  <si>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</si>
  <si>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</si>
  <si>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</si>
  <si>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</si>
  <si>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</si>
  <si>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</si>
  <si>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</si>
  <si>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</si>
  <si>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</si>
  <si>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</si>
  <si>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</si>
  <si>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</si>
  <si>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</si>
  <si>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</si>
  <si>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</si>
  <si>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</si>
  <si>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</si>
  <si>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</si>
  <si>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</si>
  <si>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</si>
  <si>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</si>
  <si>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</si>
  <si>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</si>
  <si>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</si>
  <si>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</si>
  <si>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</si>
  <si>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</si>
  <si>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</si>
  <si>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</si>
  <si>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</si>
  <si>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</si>
  <si>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</si>
  <si>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</si>
  <si>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</si>
  <si>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</si>
  <si>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</si>
  <si>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</si>
  <si>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</si>
  <si>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</si>
  <si>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</si>
  <si>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</si>
  <si>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</si>
  <si>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</si>
  <si>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</si>
  <si>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</si>
  <si>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</si>
  <si>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</si>
  <si>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</si>
  <si>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</si>
  <si>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</si>
  <si>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</si>
  <si>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</si>
  <si>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</si>
  <si>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</si>
  <si>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</si>
  <si>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</si>
  <si>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</si>
  <si>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</si>
  <si>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</si>
  <si>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</si>
  <si>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</si>
  <si>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</si>
  <si>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</si>
  <si>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</si>
  <si>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</si>
  <si>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</si>
  <si>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</si>
  <si>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</si>
  <si>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</si>
  <si>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</si>
  <si>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</si>
  <si>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</si>
  <si>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</si>
  <si>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</si>
  <si>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</si>
  <si>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</si>
  <si>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</si>
  <si>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</si>
  <si>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</si>
  <si>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</si>
  <si>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</si>
  <si>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</si>
  <si>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</si>
  <si>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</si>
  <si>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</si>
  <si>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</si>
  <si>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</si>
  <si>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</si>
  <si>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</si>
  <si>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</si>
  <si>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</si>
  <si>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</si>
  <si>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</si>
  <si>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</si>
  <si>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</si>
  <si>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</si>
  <si>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</si>
  <si>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</si>
  <si>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</si>
  <si>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</si>
  <si>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</si>
  <si>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</si>
  <si>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</si>
  <si>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</si>
  <si>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</si>
  <si>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</si>
  <si>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</si>
  <si>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</si>
  <si>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</si>
  <si>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</si>
  <si>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</si>
  <si>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</si>
  <si>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</si>
  <si>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</si>
  <si>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</si>
  <si>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</si>
  <si>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</si>
  <si>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</si>
  <si>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</si>
  <si>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</si>
  <si>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</si>
  <si>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</si>
  <si>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</si>
  <si>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</si>
  <si>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</si>
  <si>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</si>
  <si>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</si>
  <si>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</si>
  <si>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</si>
  <si>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</si>
  <si>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</si>
  <si>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</si>
  <si>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</si>
  <si>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</si>
  <si>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</si>
  <si>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</si>
  <si>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</si>
  <si>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</si>
  <si>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</si>
  <si>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</si>
  <si>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</si>
  <si>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</si>
  <si>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</si>
  <si>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</si>
  <si>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</si>
  <si>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</si>
  <si>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</si>
  <si>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</si>
  <si>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</si>
  <si>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</si>
  <si>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</si>
  <si>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</si>
  <si>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</si>
  <si>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</si>
  <si>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</si>
  <si>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</si>
  <si>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</si>
  <si>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</si>
  <si>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</si>
  <si>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</si>
  <si>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</si>
  <si>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</si>
  <si>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</si>
  <si>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</si>
  <si>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</si>
  <si>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</si>
  <si>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</si>
  <si>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</si>
  <si>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</si>
  <si>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</si>
  <si>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</si>
  <si>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</si>
  <si>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</si>
  <si>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</si>
  <si>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</si>
  <si>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</si>
  <si>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</si>
  <si>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</si>
  <si>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</si>
  <si>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</si>
  <si>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</si>
  <si>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</si>
  <si>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</si>
  <si>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</si>
  <si>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</si>
  <si>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</si>
  <si>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</si>
  <si>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</si>
  <si>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</si>
  <si>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</si>
  <si>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</si>
  <si>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</si>
  <si>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</si>
  <si>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</si>
  <si>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</si>
  <si>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</si>
  <si>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</si>
  <si>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</si>
  <si>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</si>
  <si>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</si>
  <si>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</si>
  <si>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</si>
  <si>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</si>
  <si>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</si>
  <si>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</si>
  <si>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</si>
  <si>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</si>
  <si>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</si>
  <si>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</si>
  <si>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</si>
  <si>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</si>
  <si>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</si>
  <si>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</si>
  <si>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</si>
  <si>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</si>
  <si>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</si>
  <si>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</si>
  <si>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</si>
  <si>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</si>
  <si>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</si>
  <si>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</si>
  <si>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</si>
  <si>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</si>
  <si>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</si>
  <si>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</si>
  <si>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</si>
  <si>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</si>
  <si>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</si>
  <si>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</si>
  <si>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</si>
  <si>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</si>
  <si>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</si>
  <si>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</si>
  <si>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</si>
  <si>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</si>
  <si>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</si>
  <si>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</si>
  <si>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</si>
  <si>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</si>
  <si>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</si>
  <si>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</si>
  <si>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</si>
  <si>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</si>
  <si>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</si>
  <si>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</si>
  <si>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</si>
  <si>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</si>
  <si>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</si>
  <si>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</si>
  <si>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</si>
  <si>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</si>
  <si>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</si>
  <si>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</si>
  <si>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</si>
  <si>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</si>
  <si>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</si>
  <si>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</si>
  <si>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</si>
  <si>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</si>
  <si>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</si>
  <si>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</si>
  <si>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</si>
  <si>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</si>
  <si>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</si>
  <si>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</si>
  <si>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</si>
  <si>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</si>
  <si>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</si>
  <si>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</si>
  <si>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</si>
  <si>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</si>
  <si>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</si>
  <si>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</si>
  <si>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</si>
  <si>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</si>
  <si>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</si>
  <si>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</si>
  <si>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</si>
  <si>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</si>
  <si>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</si>
  <si>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</si>
  <si>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</si>
  <si>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</si>
  <si>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</si>
  <si>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</si>
  <si>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</si>
  <si>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</si>
  <si>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</si>
  <si>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</si>
  <si>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</si>
  <si>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</si>
  <si>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</si>
  <si>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</si>
  <si>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</si>
  <si>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</si>
  <si>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</si>
  <si>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</si>
  <si>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</si>
  <si>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</si>
  <si>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</si>
  <si>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</si>
  <si>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</si>
  <si>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</si>
  <si>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</si>
  <si>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</si>
  <si>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</si>
  <si>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</si>
  <si>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</si>
  <si>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</si>
  <si>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</si>
  <si>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</si>
  <si>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</si>
  <si>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</si>
  <si>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</si>
  <si>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</si>
  <si>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</si>
  <si>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</si>
  <si>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</si>
  <si>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</si>
  <si>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</si>
  <si>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</si>
  <si>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</si>
  <si>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</si>
  <si>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</si>
  <si>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</si>
  <si>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</si>
  <si>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</si>
  <si>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</si>
  <si>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</si>
  <si>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</si>
  <si>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</si>
  <si>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</si>
  <si>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</si>
  <si>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</si>
  <si>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</si>
  <si>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</si>
  <si>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</si>
  <si>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</si>
  <si>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</si>
  <si>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</si>
  <si>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</si>
  <si>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</si>
  <si>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</si>
  <si>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</si>
  <si>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</si>
  <si>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</si>
  <si>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</si>
  <si>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</si>
  <si>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</si>
  <si>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</si>
  <si>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</si>
  <si>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</si>
  <si>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</si>
  <si>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</si>
  <si>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</si>
  <si>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</si>
  <si>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</si>
  <si>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</si>
  <si>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</si>
  <si>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</si>
  <si>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</si>
  <si>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</si>
  <si>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</si>
  <si>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</si>
  <si>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</si>
  <si>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</si>
  <si>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</si>
  <si>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</si>
  <si>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</si>
  <si>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</si>
  <si>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</si>
  <si>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</si>
  <si>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</si>
  <si>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</si>
  <si>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</si>
  <si>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</si>
  <si>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</si>
  <si>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</si>
  <si>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</si>
  <si>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</si>
  <si>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</si>
  <si>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</si>
  <si>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</si>
  <si>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</si>
  <si>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</si>
  <si>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</si>
  <si>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</si>
  <si>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</si>
  <si>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</si>
  <si>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</si>
  <si>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</si>
  <si>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</si>
  <si>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</si>
  <si>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</si>
  <si>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</si>
  <si>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</si>
  <si>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</si>
  <si>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</si>
  <si>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</si>
  <si>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</si>
  <si>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</si>
  <si>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</si>
  <si>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</si>
  <si>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</si>
  <si>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</si>
  <si>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</si>
  <si>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</si>
  <si>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</si>
  <si>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</si>
  <si>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</si>
  <si>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</si>
  <si>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</si>
  <si>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</si>
  <si>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</si>
  <si>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</si>
  <si>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</si>
  <si>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</si>
  <si>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</si>
  <si>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</si>
  <si>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</si>
  <si>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</si>
  <si>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</si>
  <si>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</si>
  <si>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</si>
  <si>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</si>
  <si>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</si>
  <si>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</si>
  <si>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</si>
  <si>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</si>
  <si>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</si>
  <si>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</si>
  <si>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</si>
  <si>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</si>
  <si>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</si>
  <si>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</si>
  <si>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</si>
  <si>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</si>
  <si>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</si>
  <si>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</si>
  <si>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</si>
  <si>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</si>
  <si>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</si>
  <si>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</si>
  <si>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</si>
  <si>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</si>
  <si>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</si>
  <si>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</si>
  <si>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</si>
  <si>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</si>
  <si>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</si>
  <si>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</si>
  <si>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</si>
  <si>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</si>
  <si>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</si>
  <si>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</si>
  <si>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</si>
  <si>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</si>
  <si>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</si>
  <si>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</si>
  <si>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</si>
  <si>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</si>
  <si>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</si>
  <si>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</si>
  <si>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</si>
  <si>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</si>
  <si>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</si>
  <si>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</si>
  <si>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</si>
  <si>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</si>
  <si>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</si>
  <si>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</si>
  <si>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</si>
  <si>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</si>
  <si>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</si>
  <si>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</si>
  <si>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</si>
  <si>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</si>
  <si>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</si>
  <si>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</si>
  <si>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</si>
  <si>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</si>
  <si>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</si>
  <si>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</si>
  <si>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</si>
  <si>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</si>
  <si>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</si>
  <si>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</si>
  <si>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</si>
  <si>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</si>
  <si>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</si>
  <si>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</si>
  <si>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</si>
  <si>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</si>
  <si>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</si>
  <si>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</si>
  <si>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</si>
  <si>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</si>
  <si>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</si>
  <si>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</si>
  <si>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</si>
  <si>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</si>
  <si>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</si>
  <si>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</si>
  <si>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</si>
  <si>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</si>
  <si>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</si>
  <si>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</si>
  <si>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</si>
  <si>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</si>
  <si>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</si>
  <si>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</si>
  <si>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</si>
  <si>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</si>
  <si>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</si>
  <si>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</si>
  <si>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</si>
  <si>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</si>
  <si>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</si>
  <si>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</si>
  <si>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</si>
  <si>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</si>
  <si>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</si>
  <si>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</si>
  <si>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</si>
  <si>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</si>
  <si>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</si>
  <si>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</si>
  <si>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</si>
  <si>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</si>
  <si>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</si>
  <si>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</si>
  <si>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</si>
  <si>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</si>
  <si>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</si>
  <si>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</si>
  <si>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</si>
  <si>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</si>
  <si>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</si>
  <si>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</si>
  <si>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</si>
  <si>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</si>
  <si>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</si>
  <si>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</si>
  <si>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</si>
  <si>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</si>
  <si>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</si>
  <si>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</si>
  <si>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</si>
  <si>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</si>
  <si>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</si>
  <si>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</si>
  <si>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</si>
  <si>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</si>
  <si>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</si>
  <si>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</si>
  <si>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</si>
  <si>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</si>
  <si>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</si>
  <si>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</si>
  <si>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</si>
  <si>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</si>
  <si>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</si>
  <si>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</si>
  <si>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</si>
  <si>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</si>
  <si>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</si>
  <si>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</si>
  <si>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</si>
  <si>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</si>
  <si>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</si>
  <si>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</si>
  <si>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</si>
  <si>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</si>
  <si>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</si>
  <si>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</si>
  <si>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</si>
  <si>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</si>
  <si>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</si>
  <si>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</si>
  <si>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</si>
  <si>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</si>
  <si>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</si>
  <si>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</si>
  <si>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</si>
  <si>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</si>
  <si>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</si>
  <si>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</si>
  <si>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</si>
  <si>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</si>
  <si>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</si>
  <si>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</si>
  <si>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</si>
  <si>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</si>
  <si>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</si>
  <si>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</si>
  <si>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</si>
  <si>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</si>
  <si>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</si>
  <si>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</si>
  <si>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</si>
  <si>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</si>
  <si>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</si>
  <si>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</si>
  <si>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</si>
  <si>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</si>
  <si>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</si>
  <si>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</si>
  <si>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</si>
  <si>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</si>
  <si>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</si>
  <si>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</si>
  <si>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</si>
  <si>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</si>
  <si>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</si>
  <si>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</si>
  <si>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</si>
  <si>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</si>
  <si>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</si>
  <si>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</si>
  <si>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</si>
  <si>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</si>
  <si>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</si>
  <si>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</si>
  <si>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</si>
  <si>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</si>
  <si>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</si>
  <si>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</si>
  <si>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</si>
  <si>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</si>
  <si>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</si>
  <si>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</si>
  <si>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</si>
  <si>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</si>
  <si>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</si>
  <si>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</si>
  <si>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</si>
  <si>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</si>
  <si>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</si>
  <si>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</si>
  <si>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</si>
  <si>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</si>
  <si>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</si>
  <si>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</si>
  <si>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</si>
  <si>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</si>
  <si>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</si>
  <si>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</si>
  <si>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</si>
  <si>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</si>
  <si>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</si>
  <si>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</si>
  <si>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</si>
  <si>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</si>
  <si>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</si>
  <si>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</si>
  <si>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</si>
  <si>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</si>
  <si>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</si>
  <si>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</si>
  <si>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</si>
  <si>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</si>
  <si>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</si>
  <si>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</si>
  <si>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</si>
  <si>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</si>
  <si>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</si>
  <si>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</si>
  <si>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</si>
  <si>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</si>
  <si>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</si>
  <si>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</si>
  <si>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</si>
  <si>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</si>
  <si>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</si>
  <si>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</si>
  <si>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</si>
  <si>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</si>
  <si>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</si>
  <si>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</si>
  <si>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</si>
  <si>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</si>
  <si>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</si>
  <si>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</si>
  <si>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</si>
  <si>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</si>
  <si>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</si>
  <si>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</si>
  <si>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</si>
  <si>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</si>
  <si>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</si>
  <si>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</si>
  <si>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</si>
  <si>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</si>
  <si>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</si>
  <si>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</si>
  <si>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</si>
  <si>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</si>
  <si>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</si>
  <si>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</si>
  <si>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</si>
  <si>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</si>
  <si>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</si>
  <si>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</si>
  <si>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</si>
  <si>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</si>
  <si>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</si>
  <si>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</si>
  <si>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</si>
  <si>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</si>
  <si>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</si>
  <si>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</si>
  <si>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</si>
  <si>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</si>
  <si>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</si>
  <si>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</si>
  <si>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</si>
  <si>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</si>
  <si>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</si>
  <si>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</si>
  <si>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</si>
  <si>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</si>
  <si>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</si>
  <si>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</si>
  <si>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</si>
  <si>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</si>
  <si>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</si>
  <si>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</si>
  <si>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</si>
  <si>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</si>
  <si>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</si>
  <si>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</si>
  <si>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</si>
  <si>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</si>
  <si>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</si>
  <si>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</si>
  <si>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</si>
  <si>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</si>
  <si>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</si>
  <si>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</si>
  <si>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</si>
  <si>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</si>
  <si>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</si>
  <si>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</si>
  <si>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</si>
  <si>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</si>
  <si>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</si>
  <si>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</si>
  <si>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</si>
  <si>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</si>
  <si>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</si>
  <si>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</si>
  <si>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</si>
  <si>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</si>
  <si>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</si>
  <si>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</si>
  <si>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</si>
  <si>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</si>
  <si>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</si>
  <si>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</si>
  <si>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</si>
  <si>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</si>
  <si>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</si>
  <si>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</si>
  <si>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</si>
  <si>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</si>
  <si>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</si>
  <si>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</si>
  <si>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</si>
  <si>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</si>
  <si>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</si>
  <si>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</si>
  <si>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</si>
  <si>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</si>
  <si>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</si>
  <si>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</si>
  <si>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</si>
  <si>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</si>
  <si>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</si>
  <si>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</si>
  <si>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</si>
  <si>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</si>
  <si>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</si>
  <si>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</si>
  <si>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</si>
  <si>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</si>
  <si>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</si>
  <si>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</si>
  <si>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</si>
  <si>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</si>
  <si>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</si>
  <si>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</si>
  <si>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</si>
  <si>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</si>
  <si>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</si>
  <si>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</si>
  <si>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</si>
  <si>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</si>
  <si>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</si>
  <si>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</si>
  <si>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</si>
  <si>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</si>
  <si>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</si>
  <si>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</si>
  <si>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</si>
  <si>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</si>
  <si>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</si>
  <si>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</si>
  <si>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</si>
  <si>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</si>
  <si>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</si>
  <si>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</si>
  <si>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</si>
  <si>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</si>
  <si>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</si>
  <si>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</si>
  <si>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</si>
  <si>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</si>
  <si>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</si>
  <si>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</si>
  <si>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</si>
  <si>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</si>
  <si>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</si>
  <si>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</si>
  <si>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</si>
  <si>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</si>
  <si>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</si>
  <si>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</si>
  <si>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</si>
  <si>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</si>
  <si>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</si>
  <si>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</si>
  <si>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</si>
  <si>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</si>
  <si>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</si>
  <si>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</si>
  <si>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</si>
  <si>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</si>
  <si>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</si>
  <si>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</si>
  <si>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</si>
  <si>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</si>
  <si>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</si>
  <si>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</si>
  <si>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</si>
  <si>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</si>
  <si>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</si>
  <si>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</si>
  <si>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</si>
  <si>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</si>
  <si>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</si>
  <si>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</si>
  <si>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</si>
  <si>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</si>
  <si>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</si>
  <si>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</si>
  <si>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</si>
  <si>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</si>
  <si>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</si>
  <si>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</si>
  <si>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</si>
  <si>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</si>
  <si>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</si>
  <si>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</si>
  <si>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</si>
  <si>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</si>
  <si>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</si>
  <si>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</si>
  <si>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</si>
  <si>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</si>
  <si>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</si>
  <si>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</si>
  <si>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</si>
  <si>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</si>
  <si>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</si>
  <si>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</si>
  <si>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</si>
  <si>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</si>
  <si>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</si>
  <si>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</si>
  <si>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</si>
  <si>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</si>
  <si>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</si>
  <si>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</si>
  <si>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</si>
  <si>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</si>
  <si>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</si>
  <si>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</si>
  <si>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</si>
  <si>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</si>
  <si>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</si>
  <si>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</si>
  <si>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</si>
  <si>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</si>
  <si>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</si>
  <si>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</si>
  <si>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</si>
  <si>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</si>
  <si>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</si>
  <si>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</si>
  <si>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</si>
  <si>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</si>
  <si>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</si>
  <si>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</si>
  <si>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</si>
  <si>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</si>
  <si>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</si>
  <si>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</si>
  <si>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</si>
  <si>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</si>
  <si>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</si>
  <si>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</si>
  <si>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</si>
  <si>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</si>
  <si>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</si>
  <si>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</si>
  <si>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</si>
  <si>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</si>
  <si>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</si>
  <si>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</si>
  <si>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</si>
  <si>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</si>
  <si>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</si>
  <si>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</si>
  <si>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</si>
  <si>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</si>
  <si>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</si>
  <si>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</si>
  <si>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</si>
  <si>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</si>
  <si>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</si>
  <si>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</si>
  <si>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</si>
  <si>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</si>
  <si>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</si>
  <si>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</si>
  <si>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</si>
  <si>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</si>
  <si>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</si>
  <si>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</si>
  <si>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</si>
  <si>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</si>
  <si>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</si>
  <si>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</si>
  <si>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</si>
  <si>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</si>
  <si>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</si>
  <si>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</si>
  <si>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</si>
  <si>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</si>
  <si>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</si>
  <si>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</si>
  <si>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</si>
  <si>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</si>
  <si>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</si>
  <si>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</si>
  <si>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</si>
  <si>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</si>
  <si>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</si>
  <si>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</si>
  <si>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</si>
  <si>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</si>
  <si>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</si>
  <si>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</si>
  <si>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</si>
  <si>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</si>
  <si>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</si>
  <si>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</si>
  <si>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</si>
  <si>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</si>
  <si>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</si>
  <si>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</si>
  <si>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</si>
  <si>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</si>
  <si>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</si>
  <si>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</si>
  <si>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</si>
  <si>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</si>
  <si>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</si>
  <si>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</si>
  <si>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</si>
  <si>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</si>
  <si>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</si>
  <si>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</si>
  <si>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</si>
  <si>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</si>
  <si>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</si>
  <si>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</si>
  <si>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</si>
  <si>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</si>
  <si>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</si>
  <si>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</si>
  <si>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</si>
  <si>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</si>
  <si>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</si>
  <si>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</si>
  <si>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</si>
  <si>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</si>
  <si>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</si>
  <si>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</si>
  <si>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</si>
  <si>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</si>
  <si>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</si>
  <si>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</si>
  <si>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</si>
  <si>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</si>
  <si>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</si>
  <si>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</si>
  <si>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</si>
  <si>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</si>
  <si>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</si>
  <si>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</si>
  <si>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</si>
  <si>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</si>
  <si>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</si>
  <si>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</si>
  <si>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</si>
  <si>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</si>
  <si>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</si>
  <si>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</si>
  <si>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</si>
  <si>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</si>
  <si>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</si>
  <si>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</si>
  <si>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</si>
  <si>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</si>
  <si>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</si>
  <si>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</si>
  <si>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</si>
  <si>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</si>
  <si>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</si>
  <si>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</si>
  <si>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</si>
  <si>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</si>
  <si>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</si>
  <si>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</si>
  <si>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</si>
  <si>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</si>
  <si>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</si>
  <si>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</si>
  <si>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</si>
  <si>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</si>
  <si>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</si>
  <si>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</si>
  <si>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</si>
  <si>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</si>
  <si>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</si>
  <si>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</si>
  <si>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</si>
  <si>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</si>
  <si>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</si>
  <si>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</si>
  <si>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</si>
  <si>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</si>
  <si>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</si>
  <si>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</si>
  <si>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</si>
  <si>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</si>
  <si>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</si>
  <si>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</si>
  <si>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</si>
  <si>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</si>
  <si>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</si>
  <si>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</si>
  <si>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</si>
  <si>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</si>
  <si>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</si>
  <si>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</si>
  <si>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</si>
  <si>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</si>
  <si>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</si>
  <si>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</si>
  <si>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</si>
  <si>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</si>
  <si>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</si>
  <si>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</si>
  <si>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</si>
  <si>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</si>
  <si>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</si>
  <si>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</si>
  <si>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</si>
  <si>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</si>
  <si>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</si>
  <si>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</si>
  <si>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</si>
  <si>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</si>
  <si>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</si>
  <si>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</si>
  <si>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</si>
  <si>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</si>
  <si>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</si>
  <si>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</si>
  <si>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</si>
  <si>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</si>
  <si>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</si>
  <si>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</si>
  <si>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</si>
  <si>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</si>
  <si>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</si>
  <si>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</si>
  <si>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</si>
  <si>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</si>
  <si>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</si>
  <si>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</si>
  <si>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</si>
  <si>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</si>
  <si>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</si>
  <si>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</si>
  <si>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</si>
  <si>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</si>
  <si>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</si>
  <si>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</si>
  <si>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</si>
  <si>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</si>
  <si>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</si>
  <si>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</si>
  <si>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</si>
  <si>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</si>
  <si>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</si>
  <si>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</si>
  <si>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</si>
  <si>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</si>
  <si>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</si>
  <si>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</si>
  <si>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</si>
  <si>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</si>
  <si>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</si>
  <si>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</si>
  <si>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</si>
  <si>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</si>
  <si>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</si>
  <si>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</si>
  <si>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</si>
  <si>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</si>
  <si>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</si>
  <si>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</si>
  <si>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</si>
  <si>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</si>
  <si>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</si>
  <si>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</si>
  <si>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</si>
  <si>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</si>
  <si>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</si>
  <si>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</si>
  <si>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</si>
  <si>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</si>
  <si>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</si>
  <si>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</si>
  <si>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</si>
  <si>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</si>
  <si>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</si>
  <si>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</si>
  <si>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</si>
  <si>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</si>
  <si>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</si>
  <si>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</si>
  <si>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</si>
  <si>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</si>
  <si>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</si>
  <si>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</si>
  <si>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</si>
  <si>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</si>
  <si>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</si>
  <si>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</si>
  <si>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</si>
  <si>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</si>
  <si>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</si>
  <si>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</si>
  <si>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</si>
  <si>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</si>
  <si>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</si>
  <si>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</si>
  <si>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</si>
  <si>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</si>
  <si>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</si>
  <si>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</si>
  <si>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</si>
  <si>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</si>
  <si>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</si>
  <si>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</si>
  <si>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</si>
  <si>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</si>
  <si>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</si>
  <si>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</si>
  <si>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</si>
  <si>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</si>
  <si>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</si>
  <si>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</si>
  <si>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</si>
  <si>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</si>
  <si>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</si>
  <si>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</si>
  <si>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</si>
  <si>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</si>
  <si>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</si>
  <si>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</si>
  <si>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</si>
  <si>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</si>
  <si>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</si>
  <si>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</si>
  <si>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</si>
  <si>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</si>
  <si>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</si>
  <si>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</si>
  <si>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</si>
  <si>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</si>
  <si>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</si>
  <si>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</si>
  <si>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</si>
  <si>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</si>
  <si>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</si>
  <si>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</si>
  <si>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</si>
  <si>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</si>
  <si>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</si>
  <si>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</si>
  <si>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</si>
  <si>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</si>
  <si>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</si>
  <si>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</si>
  <si>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</si>
  <si>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</si>
  <si>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</si>
  <si>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</si>
  <si>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</si>
  <si>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</si>
  <si>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</si>
  <si>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</si>
  <si>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</si>
  <si>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</si>
  <si>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</si>
  <si>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</si>
  <si>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</si>
  <si>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</si>
  <si>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</si>
  <si>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</si>
  <si>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</si>
  <si>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</si>
  <si>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</si>
  <si>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</si>
  <si>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</si>
  <si>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</si>
  <si>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</si>
  <si>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</si>
  <si>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</si>
  <si>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</si>
  <si>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</si>
  <si>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</si>
  <si>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</si>
  <si>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</si>
  <si>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</si>
  <si>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</si>
  <si>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</si>
  <si>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</si>
  <si>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</si>
  <si>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</si>
  <si>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</si>
  <si>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</si>
  <si>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</si>
  <si>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</si>
  <si>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</si>
  <si>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</si>
  <si>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</si>
  <si>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</si>
  <si>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</si>
  <si>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</si>
  <si>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</si>
  <si>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</si>
  <si>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</si>
  <si>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</si>
  <si>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</si>
  <si>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</si>
  <si>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</si>
  <si>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</si>
  <si>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</si>
  <si>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</si>
  <si>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</si>
  <si>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</si>
  <si>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</si>
  <si>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</si>
  <si>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</si>
  <si>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</si>
  <si>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</si>
  <si>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</si>
  <si>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</si>
  <si>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</si>
  <si>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</si>
  <si>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</si>
  <si>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</si>
  <si>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</si>
  <si>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</si>
  <si>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</si>
  <si>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</si>
  <si>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</si>
  <si>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</si>
  <si>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</si>
  <si>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</si>
  <si>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</si>
  <si>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</si>
  <si>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</si>
  <si>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</si>
  <si>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</si>
  <si>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</si>
  <si>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</si>
  <si>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</si>
  <si>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</si>
  <si>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</si>
  <si>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</si>
  <si>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</si>
  <si>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</si>
  <si>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</si>
  <si>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</si>
  <si>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</si>
  <si>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</si>
  <si>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</si>
  <si>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</si>
  <si>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</si>
  <si>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</si>
  <si>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</si>
  <si>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</si>
  <si>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</si>
  <si>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</si>
  <si>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</si>
  <si>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</si>
  <si>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</si>
  <si>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</si>
  <si>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</si>
  <si>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</si>
  <si>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</si>
  <si>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</si>
  <si>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</si>
  <si>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</si>
  <si>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</si>
  <si>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</si>
  <si>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</si>
  <si>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</si>
  <si>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</si>
  <si>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</si>
  <si>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</si>
  <si>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</si>
  <si>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</si>
  <si>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</si>
  <si>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</si>
  <si>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</si>
  <si>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</si>
  <si>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</si>
  <si>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</si>
  <si>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</si>
  <si>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</si>
  <si>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</si>
  <si>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</si>
  <si>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</si>
  <si>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</si>
  <si>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</si>
  <si>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</si>
  <si>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</si>
  <si>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</si>
  <si>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</si>
  <si>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</si>
  <si>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</si>
  <si>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</si>
  <si>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</si>
  <si>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</si>
  <si>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</si>
  <si>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</si>
  <si>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</si>
  <si>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</si>
  <si>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</si>
  <si>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</si>
  <si>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</si>
  <si>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</si>
  <si>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</si>
  <si>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</si>
  <si>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</si>
  <si>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</si>
  <si>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</si>
  <si>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</si>
  <si>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</si>
  <si>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</si>
  <si>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</si>
  <si>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</si>
  <si>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</si>
  <si>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</si>
  <si>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</si>
  <si>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</si>
  <si>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</si>
  <si>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</si>
  <si>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</si>
  <si>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</si>
  <si>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</si>
  <si>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</si>
  <si>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</si>
  <si>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</si>
  <si>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</si>
  <si>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</si>
  <si>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</si>
  <si>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</si>
  <si>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</si>
  <si>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</si>
  <si>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</si>
  <si>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</si>
  <si>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</si>
  <si>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</si>
  <si>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</si>
  <si>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</si>
  <si>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</si>
  <si>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</si>
  <si>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</si>
  <si>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</si>
  <si>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</si>
  <si>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</si>
  <si>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</si>
  <si>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</si>
  <si>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</si>
  <si>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</si>
  <si>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</si>
  <si>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</si>
  <si>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</si>
  <si>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</si>
  <si>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</si>
  <si>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</si>
  <si>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</si>
  <si>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</si>
  <si>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</si>
  <si>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</si>
  <si>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</si>
  <si>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</si>
  <si>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</si>
  <si>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</si>
  <si>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</si>
  <si>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</si>
  <si>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</si>
  <si>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</si>
  <si>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</si>
  <si>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</si>
  <si>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</si>
  <si>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</si>
  <si>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</si>
  <si>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</si>
  <si>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</si>
  <si>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</si>
  <si>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</si>
  <si>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</si>
  <si>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</si>
  <si>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</si>
  <si>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</si>
  <si>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</si>
  <si>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</si>
  <si>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</si>
  <si>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</si>
  <si>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</si>
  <si>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</si>
  <si>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</si>
  <si>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</si>
  <si>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</si>
  <si>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</si>
  <si>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</si>
  <si>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</si>
  <si>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</si>
  <si>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</si>
  <si>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</si>
  <si>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</si>
  <si>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</si>
  <si>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</si>
  <si>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</si>
  <si>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</si>
  <si>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</si>
  <si>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</si>
  <si>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</si>
  <si>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</si>
  <si>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</si>
  <si>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</si>
  <si>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</si>
  <si>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</si>
  <si>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</si>
  <si>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</si>
  <si>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</si>
  <si>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</si>
  <si>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</si>
  <si>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</si>
  <si>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</si>
  <si>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</si>
  <si>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</si>
  <si>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</si>
  <si>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</si>
  <si>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</si>
  <si>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</si>
  <si>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</si>
  <si>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</si>
  <si>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</si>
  <si>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</si>
  <si>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</si>
  <si>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</si>
  <si>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</si>
  <si>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</si>
  <si>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</si>
  <si>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</si>
  <si>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</si>
  <si>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</si>
  <si>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</si>
  <si>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</si>
  <si>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</si>
  <si>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</si>
  <si>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</si>
  <si>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</si>
  <si>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</si>
  <si>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</si>
  <si>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</si>
  <si>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</si>
  <si>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</si>
  <si>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</si>
  <si>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</si>
  <si>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</si>
  <si>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</si>
  <si>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</si>
  <si>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</si>
  <si>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</si>
  <si>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</si>
  <si>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</si>
  <si>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</si>
  <si>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</si>
  <si>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</si>
  <si>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</si>
  <si>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</si>
  <si>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</si>
  <si>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</si>
  <si>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</si>
  <si>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</si>
  <si>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</si>
  <si>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</si>
  <si>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</si>
  <si>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</si>
  <si>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</si>
  <si>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</si>
  <si>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</si>
  <si>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</si>
  <si>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</si>
  <si>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</si>
  <si>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</si>
  <si>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</si>
  <si>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</si>
  <si>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</si>
  <si>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</si>
  <si>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</si>
  <si>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</si>
  <si>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</si>
  <si>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</si>
  <si>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</si>
  <si>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</si>
  <si>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</si>
  <si>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</si>
  <si>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</si>
  <si>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</si>
  <si>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</si>
  <si>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</si>
  <si>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</si>
  <si>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</si>
  <si>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</si>
  <si>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</si>
  <si>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</si>
  <si>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</si>
  <si>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</si>
  <si>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</si>
  <si>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</si>
  <si>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</si>
  <si>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</si>
  <si>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</si>
  <si>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</si>
  <si>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</si>
  <si>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</si>
  <si>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</si>
  <si>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</si>
  <si>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</si>
  <si>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</si>
  <si>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</si>
  <si>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</si>
  <si>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</si>
  <si>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</si>
  <si>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</si>
  <si>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</si>
  <si>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</si>
  <si>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</si>
  <si>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</si>
  <si>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</si>
  <si>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</si>
  <si>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</si>
  <si>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</si>
  <si>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</si>
  <si>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</si>
  <si>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</si>
  <si>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</si>
  <si>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</si>
  <si>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</si>
  <si>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</si>
  <si>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</si>
  <si>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</si>
  <si>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</si>
  <si>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</si>
  <si>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</si>
  <si>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</si>
  <si>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</si>
  <si>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</si>
  <si>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</si>
  <si>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</si>
  <si>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</si>
  <si>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</si>
  <si>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</si>
  <si>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</si>
  <si>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</si>
  <si>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</si>
  <si>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</si>
  <si>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</si>
  <si>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</si>
  <si>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</si>
  <si>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</si>
  <si>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</si>
  <si>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</si>
  <si>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</si>
  <si>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</si>
  <si>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</si>
  <si>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</si>
  <si>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</si>
  <si>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</si>
  <si>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</si>
  <si>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</si>
  <si>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</si>
  <si>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</si>
  <si>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</si>
  <si>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</si>
  <si>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</si>
  <si>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</si>
  <si>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</si>
  <si>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</si>
  <si>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</si>
  <si>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</si>
  <si>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</si>
  <si>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</si>
  <si>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</si>
  <si>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</si>
  <si>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</si>
  <si>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</si>
  <si>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</si>
  <si>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</si>
  <si>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</si>
  <si>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</si>
  <si>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</si>
  <si>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</si>
  <si>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</si>
  <si>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</si>
  <si>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</si>
  <si>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</si>
  <si>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</si>
  <si>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</si>
  <si>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</si>
  <si>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</si>
  <si>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</si>
  <si>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</si>
  <si>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</si>
  <si>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</si>
  <si>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</si>
  <si>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</si>
  <si>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</si>
  <si>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</si>
  <si>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</si>
  <si>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</si>
  <si>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</si>
  <si>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</si>
  <si>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</si>
  <si>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</si>
  <si>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</si>
  <si>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</si>
  <si>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</si>
  <si>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</si>
  <si>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</si>
  <si>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</si>
  <si>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</si>
  <si>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</si>
  <si>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</si>
  <si>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</si>
  <si>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</si>
  <si>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</si>
  <si>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</si>
  <si>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</si>
  <si>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</si>
  <si>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</si>
  <si>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</si>
  <si>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</si>
  <si>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</si>
  <si>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</si>
  <si>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</si>
  <si>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</si>
  <si>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</si>
  <si>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</si>
  <si>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</si>
  <si>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</si>
  <si>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</si>
  <si>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</si>
  <si>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</si>
  <si>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</si>
  <si>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</si>
  <si>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</si>
  <si>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</si>
  <si>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</si>
  <si>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</si>
  <si>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</si>
  <si>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</si>
  <si>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</si>
  <si>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</si>
  <si>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</si>
  <si>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</si>
  <si>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</si>
  <si>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</si>
  <si>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</si>
  <si>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</si>
  <si>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</si>
  <si>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</si>
  <si>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</si>
  <si>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</si>
  <si>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</si>
  <si>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</si>
  <si>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</si>
  <si>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</si>
  <si>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</si>
  <si>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</si>
  <si>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</si>
  <si>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</si>
  <si>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</si>
  <si>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</si>
  <si>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</si>
  <si>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</si>
  <si>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</si>
  <si>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</si>
  <si>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</si>
  <si>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</si>
  <si>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</si>
  <si>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</si>
  <si>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</si>
  <si>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</si>
  <si>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</si>
  <si>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</si>
  <si>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</si>
  <si>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</si>
  <si>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</si>
  <si>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</si>
  <si>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</si>
  <si>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</si>
  <si>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</si>
  <si>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</si>
  <si>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</si>
  <si>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</si>
  <si>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</si>
  <si>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</si>
  <si>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</si>
  <si>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</si>
  <si>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</si>
  <si>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</si>
  <si>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</si>
  <si>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</si>
  <si>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</si>
  <si>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</si>
  <si>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</si>
  <si>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</si>
  <si>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</si>
  <si>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</si>
  <si>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</si>
  <si>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</si>
  <si>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</si>
  <si>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</si>
  <si>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</si>
  <si>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</si>
  <si>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</si>
  <si>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</si>
  <si>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</si>
  <si>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</si>
  <si>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</si>
  <si>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</si>
  <si>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</si>
  <si>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</si>
  <si>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</si>
  <si>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</si>
  <si>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</si>
  <si>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</si>
  <si>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</si>
  <si>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</si>
  <si>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</si>
  <si>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</si>
  <si>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</si>
  <si>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</si>
  <si>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</si>
  <si>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</si>
  <si>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</si>
  <si>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</si>
  <si>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</si>
  <si>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</si>
  <si>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</si>
  <si>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</si>
  <si>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</si>
  <si>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</si>
  <si>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</si>
  <si>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</si>
  <si>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</si>
  <si>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</si>
  <si>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</si>
  <si>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</si>
  <si>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</si>
  <si>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</si>
  <si>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</si>
  <si>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</si>
  <si>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</si>
  <si>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</si>
  <si>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</si>
  <si>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</si>
  <si>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</si>
  <si>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</si>
  <si>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</si>
  <si>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</si>
  <si>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</si>
  <si>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</si>
  <si>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</si>
  <si>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</si>
  <si>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</si>
  <si>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</si>
  <si>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</si>
  <si>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</si>
  <si>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</si>
  <si>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</si>
  <si>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</si>
  <si>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</si>
  <si>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</si>
  <si>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</si>
  <si>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</si>
  <si>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</si>
  <si>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</si>
  <si>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</si>
  <si>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</si>
  <si>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</si>
  <si>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</si>
  <si>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</si>
  <si>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</si>
  <si>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</si>
  <si>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</si>
  <si>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</si>
  <si>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</si>
  <si>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</si>
  <si>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</si>
  <si>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</si>
  <si>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</si>
  <si>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</si>
  <si>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</si>
  <si>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</si>
  <si>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</si>
  <si>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</si>
  <si>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</si>
  <si>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</si>
  <si>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</si>
  <si>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</si>
  <si>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</si>
  <si>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</si>
  <si>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</si>
  <si>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</si>
  <si>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</si>
  <si>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</si>
  <si>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</si>
  <si>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</si>
  <si>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</si>
  <si>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</si>
  <si>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</si>
  <si>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</si>
  <si>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</si>
  <si>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</si>
  <si>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</si>
  <si>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</si>
  <si>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</si>
  <si>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</si>
  <si>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</si>
  <si>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</si>
  <si>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</si>
  <si>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</si>
  <si>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</si>
  <si>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</si>
  <si>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</si>
  <si>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</si>
  <si>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</si>
  <si>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</si>
  <si>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</si>
  <si>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</si>
  <si>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</si>
  <si>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</si>
  <si>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</si>
  <si>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</si>
  <si>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</si>
  <si>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</si>
  <si>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</si>
  <si>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</si>
  <si>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</si>
  <si>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</si>
  <si>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</si>
  <si>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</si>
  <si>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</si>
  <si>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</si>
  <si>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</si>
  <si>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</si>
  <si>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</si>
  <si>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</si>
  <si>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</si>
  <si>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</si>
  <si>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</si>
  <si>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</si>
  <si>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</si>
  <si>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</si>
  <si>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</si>
  <si>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</si>
  <si>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</si>
  <si>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</si>
  <si>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</si>
  <si>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</si>
  <si>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</si>
  <si>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</si>
  <si>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</si>
  <si>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</si>
  <si>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</si>
  <si>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</si>
  <si>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</si>
  <si>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</si>
  <si>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</si>
  <si>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</si>
  <si>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</si>
  <si>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</si>
  <si>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</si>
  <si>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</si>
  <si>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</si>
  <si>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</si>
  <si>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</si>
  <si>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</si>
  <si>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</si>
  <si>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</si>
  <si>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</si>
  <si>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</si>
  <si>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</si>
  <si>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</si>
  <si>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</si>
  <si>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</si>
  <si>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</si>
  <si>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</si>
  <si>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</si>
  <si>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</si>
  <si>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</si>
  <si>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</si>
  <si>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</si>
  <si>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</si>
  <si>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</si>
  <si>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</si>
  <si>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</si>
  <si>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</si>
  <si>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</si>
  <si>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</si>
  <si>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</si>
  <si>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</si>
  <si>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</si>
  <si>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</si>
  <si>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</si>
  <si>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</si>
  <si>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</si>
  <si>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</si>
  <si>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</si>
  <si>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</si>
  <si>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</si>
  <si>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</si>
  <si>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</si>
  <si>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</si>
  <si>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</si>
  <si>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</si>
  <si>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</si>
  <si>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</si>
  <si>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</si>
  <si>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</si>
  <si>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</si>
  <si>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</si>
  <si>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</si>
  <si>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</si>
  <si>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</si>
  <si>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</si>
  <si>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</si>
  <si>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</si>
  <si>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</si>
  <si>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</si>
  <si>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</si>
  <si>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</si>
  <si>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</si>
  <si>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</si>
  <si>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</si>
  <si>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</si>
  <si>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</si>
  <si>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</si>
  <si>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</si>
  <si>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</si>
  <si>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</si>
  <si>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</si>
  <si>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</si>
  <si>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</si>
  <si>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</si>
  <si>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</si>
  <si>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</si>
  <si>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</si>
  <si>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</si>
  <si>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</si>
  <si>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</si>
  <si>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</si>
  <si>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</si>
  <si>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</si>
  <si>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</si>
  <si>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</si>
  <si>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</si>
  <si>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</si>
  <si>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</si>
  <si>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</si>
  <si>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</si>
  <si>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</si>
  <si>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</si>
  <si>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</si>
  <si>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</si>
  <si>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</si>
  <si>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</si>
  <si>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</si>
  <si>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</si>
  <si>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</si>
  <si>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</si>
  <si>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</si>
  <si>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</si>
  <si>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</si>
  <si>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</si>
  <si>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</si>
  <si>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</si>
  <si>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</si>
  <si>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</si>
  <si>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</si>
  <si>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</si>
  <si>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</si>
  <si>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</si>
  <si>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</si>
  <si>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</si>
  <si>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</si>
  <si>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</si>
  <si>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</si>
  <si>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</si>
  <si>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</si>
  <si>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</si>
  <si>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</si>
  <si>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</si>
  <si>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</si>
  <si>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</si>
  <si>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</si>
  <si>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</si>
  <si>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</si>
  <si>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</si>
  <si>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</si>
  <si>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</si>
  <si>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</si>
  <si>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</si>
  <si>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</si>
  <si>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</si>
  <si>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</si>
  <si>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</si>
  <si>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</si>
  <si>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</si>
  <si>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</si>
  <si>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</si>
  <si>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</si>
  <si>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</si>
  <si>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</si>
  <si>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</si>
  <si>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</si>
  <si>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</si>
  <si>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</si>
  <si>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</si>
  <si>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</si>
  <si>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</si>
  <si>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</si>
  <si>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</si>
  <si>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</si>
  <si>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</si>
  <si>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</si>
  <si>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</si>
  <si>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</si>
  <si>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</si>
  <si>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</si>
  <si>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</si>
  <si>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</si>
  <si>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</si>
  <si>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</si>
  <si>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</si>
  <si>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</si>
  <si>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</si>
  <si>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</si>
  <si>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</si>
  <si>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</si>
  <si>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</si>
  <si>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</si>
  <si>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</si>
  <si>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</si>
  <si>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</si>
  <si>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</si>
  <si>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</si>
  <si>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</si>
  <si>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</si>
  <si>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</si>
  <si>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</si>
  <si>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</si>
  <si>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</si>
  <si>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</si>
  <si>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</si>
  <si>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</si>
  <si>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</si>
  <si>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</si>
  <si>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</si>
  <si>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</si>
  <si>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</si>
  <si>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</si>
  <si>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</si>
  <si>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</si>
  <si>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</si>
  <si>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</si>
  <si>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</si>
  <si>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</si>
  <si>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</si>
  <si>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</si>
  <si>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</si>
  <si>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</si>
  <si>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</si>
  <si>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</si>
  <si>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</si>
  <si>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</si>
  <si>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</si>
  <si>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</si>
  <si>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</si>
  <si>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</si>
  <si>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</si>
  <si>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</si>
  <si>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</si>
  <si>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</si>
  <si>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</si>
  <si>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</si>
  <si>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</si>
  <si>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</si>
  <si>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</si>
  <si>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</si>
  <si>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</si>
  <si>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</si>
  <si>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</si>
  <si>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</si>
  <si>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</si>
  <si>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</si>
  <si>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</si>
  <si>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</si>
  <si>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</si>
  <si>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</si>
  <si>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</si>
  <si>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</si>
  <si>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</si>
  <si>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</si>
  <si>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</si>
  <si>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</si>
  <si>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</si>
  <si>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</si>
  <si>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</si>
  <si>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</si>
  <si>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</si>
  <si>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</si>
  <si>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</si>
  <si>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</si>
  <si>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</si>
  <si>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</si>
  <si>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</si>
  <si>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</si>
  <si>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</si>
  <si>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</si>
  <si>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</si>
  <si>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</si>
  <si>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</si>
  <si>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</si>
  <si>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</si>
  <si>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</si>
  <si>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</si>
  <si>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</si>
  <si>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</si>
  <si>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</si>
  <si>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</si>
  <si>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</si>
  <si>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</si>
  <si>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</si>
  <si>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</si>
  <si>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</si>
  <si>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</si>
  <si>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</si>
  <si>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</si>
  <si>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</si>
  <si>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</si>
  <si>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</si>
  <si>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</si>
  <si>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</si>
  <si>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</si>
  <si>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</si>
  <si>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</si>
  <si>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</si>
  <si>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</si>
  <si>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</si>
  <si>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</si>
  <si>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</si>
  <si>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</si>
  <si>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</si>
  <si>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</si>
  <si>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</si>
  <si>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</si>
  <si>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</si>
  <si>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</si>
  <si>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</si>
  <si>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</si>
  <si>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</si>
  <si>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</si>
  <si>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</si>
  <si>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</si>
  <si>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</si>
  <si>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</si>
  <si>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</si>
  <si>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</si>
  <si>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</si>
  <si>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</si>
  <si>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</si>
  <si>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</si>
  <si>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</si>
  <si>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</si>
  <si>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</si>
  <si>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</si>
  <si>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</si>
  <si>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</si>
  <si>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</si>
  <si>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</si>
  <si>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</si>
  <si>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</si>
  <si>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</si>
  <si>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</si>
  <si>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</si>
  <si>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</si>
  <si>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</si>
  <si>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</si>
  <si>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</si>
  <si>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</si>
  <si>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</si>
  <si>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</si>
  <si>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</si>
  <si>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</si>
  <si>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</si>
  <si>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</si>
  <si>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</si>
  <si>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</si>
  <si>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</si>
  <si>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</si>
  <si>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</si>
  <si>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</si>
  <si>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</si>
  <si>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</si>
  <si>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</si>
  <si>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</si>
  <si>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</si>
  <si>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</si>
  <si>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</si>
  <si>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</si>
  <si>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</si>
  <si>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</si>
  <si>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</si>
  <si>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</si>
  <si>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</si>
  <si>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</si>
  <si>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</si>
  <si>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</si>
  <si>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</si>
  <si>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</si>
  <si>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</si>
  <si>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</si>
  <si>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</si>
  <si>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</si>
  <si>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</si>
  <si>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</si>
  <si>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</si>
  <si>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</si>
  <si>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</si>
  <si>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</si>
  <si>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</si>
  <si>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</si>
  <si>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</si>
  <si>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</si>
  <si>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</si>
  <si>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</si>
  <si>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</si>
  <si>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</si>
  <si>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</si>
  <si>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</si>
  <si>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</si>
  <si>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</si>
  <si>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</si>
  <si>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</si>
  <si>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</si>
  <si>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</si>
  <si>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</si>
  <si>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</si>
  <si>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</si>
  <si>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</si>
  <si>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</si>
  <si>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</si>
  <si>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</si>
  <si>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</si>
  <si>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</si>
  <si>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</si>
  <si>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</si>
  <si>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</si>
  <si>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</si>
  <si>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</si>
  <si>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</si>
  <si>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</si>
  <si>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</si>
  <si>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</si>
  <si>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</si>
  <si>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</si>
  <si>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</si>
  <si>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</si>
  <si>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</si>
  <si>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</si>
  <si>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</si>
  <si>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</si>
  <si>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</si>
  <si>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</si>
  <si>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</si>
  <si>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</si>
  <si>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</si>
  <si>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</si>
  <si>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</si>
  <si>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</si>
  <si>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</si>
  <si>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</si>
  <si>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</si>
  <si>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</si>
  <si>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</si>
  <si>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</si>
  <si>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</si>
  <si>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</si>
  <si>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</si>
  <si>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</si>
  <si>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</si>
  <si>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</si>
  <si>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</si>
  <si>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</si>
  <si>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</si>
  <si>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</si>
  <si>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</si>
  <si>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</si>
  <si>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</si>
  <si>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</si>
  <si>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</si>
  <si>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</si>
  <si>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</si>
  <si>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</si>
  <si>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</si>
  <si>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</si>
  <si>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</si>
  <si>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</si>
  <si>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</si>
  <si>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</si>
  <si>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</si>
  <si>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</si>
  <si>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</si>
  <si>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</si>
  <si>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</si>
  <si>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</si>
  <si>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</si>
  <si>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</si>
  <si>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</si>
  <si>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</si>
  <si>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</si>
  <si>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</si>
  <si>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</si>
  <si>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</si>
  <si>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</si>
  <si>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</si>
  <si>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</si>
  <si>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</si>
  <si>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</si>
  <si>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</si>
  <si>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</si>
  <si>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</si>
  <si>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</si>
  <si>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</si>
  <si>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</si>
  <si>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</si>
  <si>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</si>
  <si>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</si>
  <si>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</si>
  <si>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</si>
  <si>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</si>
  <si>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</si>
  <si>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</si>
  <si>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</si>
  <si>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</si>
  <si>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</si>
  <si>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</si>
  <si>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</si>
  <si>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</si>
  <si>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</si>
  <si>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</si>
  <si>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</si>
  <si>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</si>
  <si>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</si>
  <si>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</si>
  <si>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</si>
  <si>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</si>
  <si>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</si>
  <si>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</si>
  <si>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</si>
  <si>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</si>
  <si>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</si>
  <si>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</si>
  <si>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</si>
  <si>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</si>
  <si>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</si>
  <si>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</si>
  <si>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</si>
  <si>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</si>
  <si>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</si>
  <si>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</si>
  <si>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</si>
  <si>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</si>
  <si>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</si>
  <si>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</si>
  <si>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</si>
  <si>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</si>
  <si>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</si>
  <si>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</si>
  <si>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</si>
  <si>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</si>
  <si>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</si>
  <si>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</si>
  <si>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</si>
  <si>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</si>
  <si>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</si>
  <si>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</si>
  <si>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</si>
  <si>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</si>
  <si>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</si>
  <si>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</si>
  <si>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</si>
  <si>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</si>
  <si>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</si>
  <si>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</si>
  <si>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</si>
  <si>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</si>
  <si>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</si>
  <si>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</si>
  <si>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</si>
  <si>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</si>
  <si>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</si>
  <si>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</si>
  <si>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</si>
  <si>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</si>
  <si>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</si>
  <si>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</si>
  <si>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</si>
  <si>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</si>
  <si>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</si>
  <si>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</si>
  <si>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</si>
  <si>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</si>
  <si>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</si>
  <si>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</si>
  <si>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</si>
  <si>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</si>
  <si>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</si>
  <si>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</si>
  <si>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</si>
  <si>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</si>
  <si>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</si>
  <si>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</si>
  <si>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</si>
  <si>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</si>
  <si>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</si>
  <si>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</si>
  <si>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</si>
  <si>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</si>
  <si>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</si>
  <si>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</si>
  <si>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</si>
  <si>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</si>
  <si>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</si>
  <si>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</si>
  <si>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</si>
  <si>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</si>
  <si>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</si>
  <si>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</si>
  <si>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</si>
  <si>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</si>
  <si>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</si>
  <si>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</si>
  <si>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</si>
  <si>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</si>
  <si>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</si>
  <si>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</si>
  <si>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</si>
  <si>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</si>
  <si>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</si>
  <si>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</si>
  <si>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</si>
  <si>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</si>
  <si>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</si>
  <si>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</si>
  <si>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</si>
  <si>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</si>
  <si>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</si>
  <si>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</si>
  <si>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</si>
  <si>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</si>
  <si>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</si>
  <si>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</si>
  <si>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</si>
  <si>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</si>
  <si>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</si>
  <si>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</si>
  <si>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</si>
  <si>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</si>
  <si>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</si>
  <si>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</si>
  <si>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</si>
  <si>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</si>
  <si>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</si>
  <si>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</si>
  <si>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</si>
  <si>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</si>
  <si>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</si>
  <si>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</si>
  <si>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</si>
  <si>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</si>
  <si>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</si>
  <si>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</si>
  <si>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</si>
  <si>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</si>
  <si>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</si>
  <si>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</si>
  <si>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</si>
  <si>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</si>
  <si>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</si>
  <si>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</si>
  <si>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</si>
  <si>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</si>
  <si>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</si>
  <si>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</si>
  <si>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</si>
  <si>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</si>
  <si>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</si>
  <si>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</si>
  <si>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</si>
  <si>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</si>
  <si>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</si>
  <si>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</si>
  <si>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</si>
  <si>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</si>
  <si>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</si>
  <si>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</si>
  <si>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</si>
  <si>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</si>
  <si>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</si>
  <si>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</si>
  <si>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</si>
  <si>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</si>
  <si>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</si>
  <si>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</si>
  <si>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</si>
  <si>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</si>
  <si>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</si>
  <si>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</si>
  <si>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</si>
  <si>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</si>
  <si>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</si>
  <si>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</si>
  <si>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</si>
  <si>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</si>
  <si>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</si>
  <si>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</si>
  <si>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</si>
  <si>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</si>
  <si>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</si>
  <si>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</si>
  <si>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</si>
  <si>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</si>
  <si>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</si>
  <si>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</si>
  <si>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</si>
  <si>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</si>
  <si>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</si>
  <si>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</si>
  <si>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</si>
  <si>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</si>
  <si>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</si>
  <si>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</si>
  <si>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</si>
  <si>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</si>
  <si>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</si>
  <si>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</si>
  <si>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</si>
  <si>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</si>
  <si>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</si>
  <si>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</si>
  <si>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</si>
  <si>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</si>
  <si>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</si>
  <si>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</si>
  <si>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</si>
  <si>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</si>
  <si>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</si>
  <si>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</si>
  <si>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</si>
  <si>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</si>
  <si>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</si>
  <si>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</si>
  <si>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</si>
  <si>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</si>
  <si>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</si>
  <si>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</si>
  <si>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</si>
  <si>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</si>
  <si>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</si>
  <si>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</si>
  <si>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</si>
  <si>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</si>
  <si>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</si>
  <si>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</si>
  <si>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</si>
  <si>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</si>
  <si>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</si>
  <si>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</si>
  <si>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</si>
  <si>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</si>
  <si>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</si>
  <si>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</si>
  <si>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</si>
  <si>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</si>
  <si>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</si>
  <si>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</si>
  <si>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</si>
  <si>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</si>
  <si>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</si>
  <si>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</si>
  <si>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</si>
  <si>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</si>
  <si>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</si>
  <si>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</si>
  <si>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</si>
  <si>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</si>
  <si>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</si>
  <si>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</si>
  <si>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</si>
  <si>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</si>
  <si>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</si>
  <si>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</si>
  <si>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</si>
  <si>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</si>
  <si>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</si>
  <si>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</si>
  <si>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</si>
  <si>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</si>
  <si>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</si>
  <si>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</si>
  <si>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</si>
  <si>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</si>
  <si>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</si>
  <si>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</si>
  <si>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</si>
  <si>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</si>
  <si>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</si>
  <si>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</si>
  <si>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</si>
  <si>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</si>
  <si>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</si>
  <si>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</si>
  <si>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</si>
  <si>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</si>
  <si>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</si>
  <si>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</si>
  <si>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</si>
  <si>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</si>
  <si>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</si>
  <si>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</si>
  <si>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</si>
  <si>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</si>
  <si>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</si>
  <si>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</si>
  <si>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</si>
  <si>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</si>
  <si>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</si>
  <si>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</si>
  <si>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</si>
  <si>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</si>
  <si>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</si>
  <si>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</si>
  <si>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</si>
  <si>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</si>
  <si>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</si>
  <si>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</si>
  <si>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</si>
  <si>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</si>
  <si>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</si>
  <si>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</si>
  <si>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</si>
  <si>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</si>
  <si>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</si>
  <si>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</si>
  <si>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</si>
  <si>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</si>
  <si>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</si>
  <si>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</si>
  <si>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</si>
  <si>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</si>
  <si>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</si>
  <si>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</si>
  <si>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</si>
  <si>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</si>
  <si>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</si>
  <si>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</si>
  <si>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</si>
  <si>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</si>
  <si>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</si>
  <si>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</si>
  <si>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</si>
  <si>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</si>
  <si>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</si>
  <si>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</si>
  <si>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</si>
  <si>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</si>
  <si>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</si>
  <si>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</si>
  <si>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</si>
  <si>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</si>
  <si>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</si>
  <si>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</si>
  <si>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</si>
  <si>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</si>
  <si>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</si>
  <si>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</si>
  <si>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</si>
  <si>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</si>
  <si>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</si>
  <si>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</si>
  <si>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</si>
  <si>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</si>
  <si>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</si>
  <si>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</si>
  <si>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</si>
  <si>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</si>
  <si>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</si>
  <si>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</si>
  <si>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</si>
  <si>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</si>
  <si>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</si>
  <si>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</si>
  <si>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</si>
  <si>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</si>
  <si>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</si>
  <si>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</si>
  <si>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</si>
  <si>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</si>
  <si>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</si>
  <si>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</si>
  <si>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</si>
  <si>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</si>
  <si>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</si>
  <si>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</si>
  <si>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</si>
  <si>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</si>
  <si>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</si>
  <si>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</si>
  <si>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</si>
  <si>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</si>
  <si>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</si>
  <si>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</si>
  <si>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</si>
  <si>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</si>
  <si>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</si>
  <si>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</si>
  <si>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</si>
  <si>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</si>
  <si>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</si>
  <si>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</si>
  <si>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</si>
  <si>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</si>
  <si>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</si>
  <si>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</si>
  <si>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</si>
  <si>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</si>
  <si>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</si>
  <si>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</si>
  <si>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</si>
  <si>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</si>
  <si>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</si>
  <si>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</si>
  <si>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</si>
  <si>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</si>
  <si>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</si>
  <si>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</si>
  <si>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</si>
  <si>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</si>
  <si>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</si>
  <si>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</si>
  <si>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</si>
  <si>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</si>
  <si>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</si>
  <si>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</si>
  <si>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</si>
  <si>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</si>
  <si>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</si>
  <si>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</si>
  <si>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</si>
  <si>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</si>
  <si>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</si>
  <si>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</si>
  <si>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</si>
  <si>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</si>
  <si>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</si>
  <si>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</si>
  <si>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</si>
  <si>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</si>
  <si>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</si>
  <si>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</si>
  <si>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</si>
  <si>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</si>
  <si>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</si>
  <si>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</si>
  <si>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</si>
  <si>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</si>
  <si>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</si>
  <si>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</si>
  <si>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</si>
  <si>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</si>
  <si>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</si>
  <si>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</si>
  <si>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</si>
  <si>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</si>
  <si>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</si>
  <si>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</si>
  <si>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</si>
  <si>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</si>
  <si>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</si>
  <si>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</si>
  <si>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</si>
  <si>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</si>
  <si>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</si>
  <si>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</si>
  <si>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</si>
  <si>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</si>
  <si>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</si>
  <si>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</si>
  <si>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</si>
  <si>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</si>
  <si>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</si>
  <si>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</si>
  <si>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</si>
  <si>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</si>
  <si>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</si>
  <si>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</si>
  <si>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</si>
  <si>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</si>
  <si>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</si>
  <si>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</si>
  <si>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</si>
  <si>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</si>
  <si>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</si>
  <si>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</si>
  <si>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</si>
  <si>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</si>
  <si>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</si>
  <si>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</si>
  <si>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</si>
  <si>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</si>
  <si>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</si>
  <si>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</si>
  <si>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</si>
  <si>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</si>
  <si>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</si>
  <si>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</si>
  <si>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</si>
  <si>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</si>
  <si>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</si>
  <si>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</si>
  <si>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</si>
  <si>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</si>
  <si>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</si>
  <si>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</si>
  <si>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</si>
  <si>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</si>
  <si>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</si>
  <si>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</si>
  <si>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</si>
  <si>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</si>
  <si>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</si>
  <si>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</si>
  <si>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</si>
  <si>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</si>
  <si>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</si>
  <si>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</si>
  <si>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</si>
  <si>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</si>
  <si>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</si>
  <si>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</si>
  <si>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</si>
  <si>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</si>
  <si>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</si>
  <si>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</si>
  <si>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</si>
  <si>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</si>
  <si>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</si>
  <si>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</si>
  <si>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</si>
  <si>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</si>
  <si>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</si>
  <si>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</si>
  <si>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</si>
  <si>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</si>
  <si>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</si>
  <si>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</si>
  <si>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</si>
  <si>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</si>
  <si>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</si>
  <si>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</si>
  <si>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</si>
  <si>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</si>
  <si>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</si>
  <si>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</si>
  <si>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</si>
  <si>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</si>
  <si>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</si>
  <si>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</si>
  <si>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</si>
  <si>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</si>
  <si>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</si>
  <si>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</si>
  <si>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</si>
  <si>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</si>
  <si>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</si>
  <si>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</si>
  <si>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</si>
  <si>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</si>
  <si>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</si>
  <si>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</si>
  <si>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</si>
  <si>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</si>
  <si>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</si>
  <si>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</si>
  <si>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</si>
  <si>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</si>
  <si>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</si>
  <si>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</si>
  <si>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</si>
  <si>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</si>
  <si>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</si>
  <si>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</si>
  <si>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</si>
  <si>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</si>
  <si>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</si>
  <si>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</si>
  <si>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</si>
  <si>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</si>
  <si>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</si>
  <si>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</si>
  <si>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</si>
  <si>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</si>
  <si>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</si>
  <si>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</si>
  <si>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</si>
  <si>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</si>
  <si>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</si>
  <si>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</si>
  <si>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</si>
  <si>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</si>
  <si>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</si>
  <si>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</si>
  <si>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</si>
  <si>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</si>
  <si>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</si>
  <si>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</si>
  <si>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</si>
  <si>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</si>
  <si>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</si>
  <si>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</si>
  <si>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</si>
  <si>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</si>
  <si>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</si>
  <si>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</si>
  <si>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</si>
  <si>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</si>
  <si>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</si>
  <si>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</si>
  <si>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</si>
  <si>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</si>
  <si>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</si>
  <si>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</si>
  <si>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</si>
  <si>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</si>
  <si>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</si>
  <si>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</si>
  <si>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</si>
  <si>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</si>
  <si>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</si>
  <si>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</si>
  <si>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</si>
  <si>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</si>
  <si>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</si>
  <si>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</si>
  <si>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</si>
  <si>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</si>
  <si>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</si>
  <si>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</si>
  <si>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</si>
  <si>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</si>
  <si>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</si>
  <si>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</si>
  <si>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</si>
  <si>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</si>
  <si>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</si>
  <si>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</si>
  <si>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</si>
  <si>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</si>
  <si>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</si>
  <si>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</si>
  <si>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</si>
  <si>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</si>
  <si>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</si>
  <si>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</si>
  <si>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</si>
  <si>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</si>
  <si>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</si>
  <si>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</si>
  <si>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</si>
  <si>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</si>
  <si>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</si>
  <si>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</si>
  <si>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</si>
  <si>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</si>
  <si>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</si>
  <si>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</si>
  <si>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</si>
  <si>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</si>
  <si>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</si>
  <si>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</si>
  <si>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</si>
  <si>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</si>
  <si>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</si>
  <si>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</si>
  <si>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</si>
  <si>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</si>
  <si>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</si>
  <si>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</si>
  <si>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</si>
  <si>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</si>
  <si>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</si>
  <si>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</si>
  <si>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</si>
  <si>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</si>
  <si>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</si>
  <si>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</si>
  <si>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</si>
  <si>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</si>
  <si>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</si>
  <si>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</si>
  <si>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</si>
  <si>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</si>
  <si>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</si>
  <si>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</si>
  <si>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</si>
  <si>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</si>
  <si>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</si>
  <si>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</si>
  <si>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</si>
  <si>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</si>
  <si>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</si>
  <si>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</si>
  <si>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</si>
  <si>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</si>
  <si>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</si>
  <si>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</si>
  <si>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</si>
  <si>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</si>
  <si>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</si>
  <si>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</si>
  <si>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</si>
  <si>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</si>
  <si>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</si>
  <si>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</si>
  <si>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</si>
  <si>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</si>
  <si>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</si>
  <si>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</si>
  <si>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</si>
  <si>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</si>
  <si>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</si>
  <si>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</si>
  <si>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</si>
  <si>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</si>
  <si>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</si>
  <si>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</si>
  <si>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</si>
  <si>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</si>
  <si>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</si>
  <si>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</si>
  <si>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</si>
  <si>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</si>
  <si>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</si>
  <si>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</si>
  <si>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</si>
  <si>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</si>
  <si>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</si>
  <si>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</si>
  <si>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</si>
  <si>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</si>
  <si>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</si>
  <si>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</si>
  <si>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</si>
  <si>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</si>
  <si>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</si>
  <si>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</si>
  <si>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</si>
  <si>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</si>
  <si>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</si>
  <si>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</si>
  <si>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</si>
  <si>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</si>
  <si>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</si>
  <si>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</si>
  <si>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</si>
  <si>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</si>
  <si>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</si>
  <si>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</si>
  <si>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</si>
  <si>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</si>
  <si>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</si>
  <si>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</si>
  <si>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</si>
  <si>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</si>
  <si>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</si>
  <si>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</si>
  <si>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</si>
  <si>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</si>
  <si>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</si>
  <si>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</si>
  <si>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</si>
  <si>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</si>
  <si>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</si>
  <si>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</si>
  <si>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</si>
  <si>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</si>
  <si>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</si>
  <si>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</si>
  <si>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</si>
  <si>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</si>
  <si>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</si>
  <si>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</si>
  <si>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</si>
  <si>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</si>
  <si>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</si>
  <si>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</si>
  <si>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</si>
  <si>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</si>
  <si>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</si>
  <si>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</si>
  <si>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</si>
  <si>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</si>
  <si>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</si>
  <si>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</si>
  <si>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</si>
  <si>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</si>
  <si>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</si>
  <si>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</si>
  <si>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</si>
  <si>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</si>
  <si>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</si>
  <si>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</si>
  <si>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</si>
  <si>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</si>
  <si>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</si>
  <si>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</si>
  <si>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</si>
  <si>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</si>
  <si>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</si>
  <si>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</si>
  <si>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</si>
  <si>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</si>
  <si>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</si>
  <si>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</si>
  <si>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</si>
  <si>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</si>
  <si>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</si>
  <si>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</si>
  <si>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</si>
  <si>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</si>
  <si>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</si>
  <si>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</si>
  <si>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</si>
  <si>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</si>
  <si>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</si>
  <si>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</si>
  <si>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</si>
  <si>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</si>
  <si>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</si>
  <si>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</si>
  <si>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</si>
  <si>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</si>
  <si>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</si>
  <si>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</si>
  <si>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</si>
  <si>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</si>
  <si>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</si>
  <si>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</si>
  <si>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</si>
  <si>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</si>
  <si>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</si>
  <si>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</si>
  <si>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</si>
  <si>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</si>
  <si>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</si>
  <si>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</si>
  <si>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</si>
  <si>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</si>
  <si>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</si>
  <si>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</si>
  <si>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</si>
  <si>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</si>
  <si>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</si>
  <si>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</si>
  <si>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</si>
  <si>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</si>
  <si>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</si>
  <si>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</si>
  <si>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</si>
  <si>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</si>
  <si>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</si>
  <si>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</si>
  <si>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</si>
  <si>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</si>
  <si>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</si>
  <si>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</si>
  <si>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</si>
  <si>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</si>
  <si>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</si>
  <si>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</si>
  <si>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</si>
  <si>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</si>
  <si>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</si>
  <si>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</si>
  <si>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</si>
  <si>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</si>
  <si>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</si>
  <si>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</si>
  <si>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</si>
  <si>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</si>
  <si>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</si>
  <si>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</si>
  <si>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</si>
  <si>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</si>
  <si>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</si>
  <si>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</si>
  <si>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</si>
  <si>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</si>
  <si>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</si>
  <si>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</si>
  <si>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</si>
  <si>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</si>
  <si>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</si>
  <si>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</si>
  <si>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</si>
  <si>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</si>
  <si>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</si>
  <si>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</si>
  <si>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</si>
  <si>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</si>
  <si>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</si>
  <si>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</si>
  <si>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</si>
  <si>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</si>
  <si>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</si>
  <si>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</si>
  <si>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</si>
  <si>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</si>
  <si>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</si>
  <si>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</si>
  <si>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</si>
  <si>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</si>
  <si>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</si>
  <si>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</si>
  <si>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</si>
  <si>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</si>
  <si>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</si>
  <si>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</si>
  <si>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</si>
  <si>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</si>
  <si>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</si>
  <si>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</si>
  <si>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</si>
  <si>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</si>
  <si>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</si>
  <si>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</si>
  <si>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</si>
  <si>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</si>
  <si>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</si>
  <si>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</si>
  <si>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</si>
  <si>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</si>
  <si>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</si>
  <si>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</si>
  <si>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</si>
  <si>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</si>
  <si>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</si>
  <si>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</si>
  <si>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</si>
  <si>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</si>
  <si>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</si>
  <si>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</si>
  <si>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</si>
  <si>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</si>
  <si>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</si>
  <si>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</si>
  <si>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</si>
  <si>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</si>
  <si>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</si>
  <si>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</si>
  <si>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</si>
  <si>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</si>
  <si>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</si>
  <si>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</si>
  <si>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</si>
  <si>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</si>
  <si>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</si>
  <si>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</si>
  <si>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</si>
  <si>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</si>
  <si>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</si>
  <si>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</si>
  <si>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</si>
  <si>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</si>
  <si>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</si>
  <si>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</si>
  <si>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</si>
  <si>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</si>
  <si>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</si>
  <si>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</si>
  <si>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</si>
  <si>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</si>
  <si>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</si>
  <si>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</si>
  <si>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</si>
  <si>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</si>
  <si>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</si>
  <si>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</si>
  <si>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</si>
  <si>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</si>
  <si>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</si>
  <si>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</si>
  <si>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</si>
  <si>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</si>
  <si>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</si>
  <si>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</si>
  <si>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</si>
  <si>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</si>
  <si>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</si>
  <si>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</si>
  <si>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</si>
  <si>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</si>
  <si>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</si>
  <si>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</si>
  <si>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</si>
  <si>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</si>
  <si>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</si>
  <si>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</si>
  <si>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</si>
  <si>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</si>
  <si>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</si>
  <si>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</si>
  <si>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</si>
  <si>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</si>
  <si>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</si>
  <si>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</si>
  <si>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</si>
  <si>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</si>
  <si>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</si>
  <si>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</si>
  <si>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</si>
  <si>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</si>
  <si>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</si>
  <si>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</si>
  <si>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</si>
  <si>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</si>
  <si>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</si>
  <si>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</si>
  <si>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</si>
  <si>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</si>
  <si>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</si>
  <si>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</si>
  <si>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</si>
  <si>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</si>
  <si>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</si>
  <si>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</si>
  <si>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</si>
  <si>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</si>
  <si>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</si>
  <si>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</si>
  <si>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</si>
  <si>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</si>
  <si>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</si>
  <si>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</si>
  <si>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</si>
  <si>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</si>
  <si>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</si>
  <si>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</si>
  <si>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</si>
  <si>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</si>
  <si>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</si>
  <si>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</si>
  <si>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</si>
  <si>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</si>
  <si>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</si>
  <si>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</si>
  <si>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</si>
  <si>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</si>
  <si>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</si>
  <si>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</si>
  <si>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</si>
  <si>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</si>
  <si>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</si>
  <si>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</si>
  <si>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</si>
  <si>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</si>
  <si>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</si>
  <si>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</si>
  <si>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</si>
  <si>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</si>
  <si>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</si>
  <si>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</si>
  <si>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</si>
  <si>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</si>
  <si>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</si>
  <si>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</si>
  <si>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</si>
  <si>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</si>
  <si>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</si>
  <si>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</si>
  <si>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</si>
  <si>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</si>
  <si>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</si>
  <si>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</si>
  <si>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</si>
  <si>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</si>
  <si>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</si>
  <si>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</si>
  <si>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</si>
  <si>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</si>
  <si>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</si>
  <si>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</si>
  <si>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</si>
  <si>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</si>
  <si>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</si>
  <si>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</si>
  <si>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</si>
  <si>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</si>
  <si>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</si>
  <si>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</si>
  <si>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</si>
  <si>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</si>
  <si>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</si>
  <si>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</si>
  <si>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</si>
  <si>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</si>
  <si>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</si>
  <si>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</si>
  <si>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</si>
  <si>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</si>
  <si>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</si>
  <si>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</si>
  <si>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</si>
  <si>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</si>
  <si>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</si>
  <si>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</si>
  <si>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</si>
  <si>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</si>
  <si>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</si>
  <si>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</si>
  <si>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</si>
  <si>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</si>
  <si>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</si>
  <si>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</si>
  <si>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</si>
  <si>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</si>
  <si>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</si>
  <si>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</si>
  <si>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</si>
  <si>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</si>
  <si>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</si>
  <si>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</si>
  <si>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</si>
  <si>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</si>
  <si>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</si>
  <si>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</si>
  <si>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</si>
  <si>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</si>
  <si>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</si>
  <si>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</si>
  <si>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</si>
  <si>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</si>
  <si>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</si>
  <si>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</si>
  <si>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</si>
  <si>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</si>
  <si>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</si>
  <si>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</si>
  <si>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</si>
  <si>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</si>
  <si>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</si>
  <si>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</si>
  <si>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</si>
  <si>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</si>
  <si>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</si>
  <si>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</si>
  <si>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</si>
  <si>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</si>
  <si>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</si>
  <si>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</si>
  <si>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</si>
  <si>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</si>
  <si>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</si>
  <si>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</si>
  <si>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</si>
  <si>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</si>
  <si>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</si>
  <si>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</si>
  <si>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</si>
  <si>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</si>
  <si>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</si>
  <si>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</si>
  <si>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</si>
  <si>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</si>
  <si>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</si>
  <si>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</si>
  <si>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</si>
  <si>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</si>
  <si>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</si>
  <si>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</si>
  <si>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</si>
  <si>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</si>
  <si>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</si>
  <si>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</si>
  <si>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</si>
  <si>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</si>
  <si>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</si>
  <si>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</si>
  <si>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</si>
  <si>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</si>
  <si>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</si>
  <si>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</si>
  <si>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</si>
  <si>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</si>
  <si>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</si>
  <si>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</si>
  <si>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</si>
  <si>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</si>
  <si>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</si>
  <si>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</si>
  <si>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</si>
  <si>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</si>
  <si>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</si>
  <si>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</si>
  <si>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</si>
  <si>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</si>
  <si>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</si>
  <si>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</si>
  <si>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</si>
  <si>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</si>
  <si>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</si>
  <si>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</si>
  <si>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</si>
  <si>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</si>
  <si>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</si>
  <si>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</si>
  <si>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</si>
  <si>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</si>
  <si>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</si>
  <si>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</si>
  <si>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</si>
  <si>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</si>
  <si>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</si>
  <si>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</si>
  <si>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</si>
  <si>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</si>
  <si>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</si>
  <si>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</si>
  <si>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</si>
  <si>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</si>
  <si>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</si>
  <si>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</si>
  <si>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</si>
  <si>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</si>
  <si>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</si>
  <si>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</si>
  <si>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</si>
  <si>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</si>
  <si>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</si>
  <si>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</si>
  <si>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</si>
  <si>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</si>
  <si>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</si>
  <si>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</si>
  <si>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</si>
  <si>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</si>
  <si>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</si>
  <si>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</si>
  <si>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</si>
  <si>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</si>
  <si>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</si>
  <si>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</si>
  <si>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</si>
  <si>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</si>
  <si>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</si>
  <si>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</si>
  <si>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</si>
  <si>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</si>
  <si>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</si>
  <si>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</si>
  <si>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</si>
  <si>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</si>
  <si>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</si>
  <si>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</si>
  <si>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</si>
  <si>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</si>
  <si>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</si>
  <si>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</si>
  <si>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</si>
  <si>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</si>
  <si>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</si>
  <si>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</si>
  <si>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</si>
  <si>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</si>
  <si>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</si>
  <si>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</si>
  <si>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</si>
  <si>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</si>
  <si>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</si>
  <si>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</si>
  <si>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</si>
  <si>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</si>
  <si>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</si>
  <si>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</si>
  <si>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</si>
  <si>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</si>
  <si>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</si>
  <si>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</si>
  <si>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</si>
  <si>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</si>
  <si>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</si>
  <si>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</si>
  <si>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</si>
  <si>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</si>
  <si>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</si>
  <si>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</si>
  <si>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</si>
  <si>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</si>
  <si>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</si>
  <si>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</si>
  <si>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</si>
  <si>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</si>
  <si>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</si>
  <si>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</si>
  <si>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</si>
  <si>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</si>
  <si>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</si>
  <si>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</si>
  <si>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</si>
  <si>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</si>
  <si>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</si>
  <si>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</si>
  <si>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</si>
  <si>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</si>
  <si>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</si>
  <si>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</si>
  <si>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</si>
  <si>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</si>
  <si>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</si>
  <si>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</si>
  <si>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</si>
  <si>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</si>
  <si>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</si>
  <si>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</si>
  <si>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</si>
  <si>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</si>
  <si>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</si>
  <si>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</si>
  <si>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</si>
  <si>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</si>
  <si>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</si>
  <si>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</si>
  <si>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</si>
  <si>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</si>
  <si>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</si>
  <si>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</si>
  <si>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</si>
  <si>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</si>
  <si>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</si>
  <si>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</si>
  <si>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</si>
  <si>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</si>
  <si>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</si>
  <si>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</si>
  <si>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</si>
  <si>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</si>
  <si>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</si>
  <si>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</si>
  <si>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</si>
  <si>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</si>
  <si>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</si>
  <si>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</si>
  <si>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</si>
  <si>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</si>
  <si>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</si>
  <si>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</si>
  <si>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</si>
  <si>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</si>
  <si>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</si>
  <si>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</si>
  <si>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</si>
  <si>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</si>
  <si>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</si>
  <si>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</si>
  <si>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</si>
  <si>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</si>
  <si>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</si>
  <si>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</si>
  <si>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</si>
  <si>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</si>
  <si>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</si>
  <si>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</si>
  <si>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</si>
  <si>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</si>
  <si>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</si>
  <si>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</si>
  <si>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</si>
  <si>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</si>
  <si>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</si>
  <si>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</si>
  <si>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</si>
  <si>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</si>
  <si>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</si>
  <si>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</si>
  <si>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</si>
  <si>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</si>
  <si>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</si>
  <si>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</si>
  <si>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</si>
  <si>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</si>
  <si>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</si>
  <si>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</si>
  <si>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</si>
  <si>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</si>
  <si>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</si>
  <si>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</si>
  <si>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</si>
  <si>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</si>
  <si>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</si>
  <si>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</si>
  <si>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</si>
  <si>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</si>
  <si>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</si>
  <si>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</si>
  <si>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</si>
  <si>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</si>
  <si>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</si>
  <si>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</si>
  <si>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</si>
  <si>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</si>
  <si>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</si>
  <si>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</si>
  <si>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</si>
  <si>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</si>
  <si>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</si>
  <si>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</si>
  <si>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</si>
  <si>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</si>
  <si>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</si>
  <si>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</si>
  <si>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</si>
  <si>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</si>
  <si>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</si>
  <si>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</si>
  <si>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</si>
  <si>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</si>
  <si>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</si>
  <si>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</si>
  <si>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</si>
  <si>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</si>
  <si>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</si>
  <si>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</si>
  <si>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</si>
  <si>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</si>
  <si>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</si>
  <si>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</si>
  <si>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</si>
  <si>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</si>
  <si>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</si>
  <si>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</si>
  <si>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</si>
  <si>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</si>
  <si>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</si>
  <si>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</si>
  <si>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</si>
  <si>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</si>
  <si>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</si>
  <si>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</si>
  <si>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</si>
  <si>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</si>
  <si>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</si>
  <si>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</si>
  <si>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</si>
  <si>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</si>
  <si>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</si>
  <si>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</si>
  <si>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</si>
  <si>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</si>
  <si>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</si>
  <si>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</si>
  <si>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</si>
  <si>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</si>
  <si>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</si>
  <si>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</si>
  <si>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</si>
  <si>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</si>
  <si>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</si>
  <si>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</si>
  <si>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</si>
  <si>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</si>
  <si>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</si>
  <si>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</si>
  <si>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</si>
  <si>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</si>
  <si>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</si>
  <si>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</si>
  <si>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</si>
  <si>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</si>
  <si>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</si>
  <si>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</si>
  <si>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</si>
  <si>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</si>
  <si>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</si>
  <si>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</si>
  <si>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</si>
  <si>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</si>
  <si>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</si>
  <si>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</si>
  <si>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</si>
  <si>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</si>
  <si>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</si>
  <si>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</si>
  <si>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</si>
  <si>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</si>
  <si>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</si>
  <si>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</si>
  <si>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</si>
  <si>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</si>
  <si>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</si>
  <si>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</si>
  <si>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</si>
  <si>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</si>
  <si>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</si>
  <si>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</si>
  <si>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</si>
  <si>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</si>
  <si>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</si>
  <si>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</si>
  <si>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</si>
  <si>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</si>
  <si>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</si>
  <si>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</si>
  <si>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</si>
  <si>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</si>
  <si>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</si>
  <si>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</si>
  <si>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</si>
  <si>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</si>
  <si>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</si>
  <si>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</si>
  <si>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</si>
  <si>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</si>
  <si>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</si>
  <si>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</si>
  <si>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</si>
  <si>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</si>
  <si>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</si>
  <si>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</si>
  <si>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</si>
  <si>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</si>
  <si>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</si>
  <si>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</si>
  <si>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</si>
  <si>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</si>
  <si>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</si>
  <si>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</si>
  <si>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</si>
  <si>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</si>
  <si>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</si>
  <si>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</si>
  <si>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</si>
  <si>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</si>
  <si>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</si>
  <si>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</si>
  <si>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</si>
  <si>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</si>
  <si>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</si>
  <si>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</si>
  <si>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</si>
  <si>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</si>
  <si>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</si>
  <si>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</si>
  <si>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</si>
  <si>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</si>
  <si>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</si>
  <si>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</si>
  <si>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</si>
  <si>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</si>
  <si>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</si>
  <si>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</si>
  <si>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</si>
  <si>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</si>
  <si>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</si>
  <si>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</si>
  <si>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</si>
  <si>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</si>
  <si>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</si>
  <si>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</si>
  <si>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</si>
  <si>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</si>
  <si>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</si>
  <si>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</si>
  <si>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</si>
  <si>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</si>
  <si>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</si>
  <si>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</si>
  <si>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</si>
  <si>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</si>
  <si>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</si>
  <si>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</si>
  <si>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</si>
  <si>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</si>
  <si>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</si>
  <si>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</si>
  <si>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</si>
  <si>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</si>
  <si>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</si>
  <si>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</si>
  <si>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</si>
  <si>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</si>
  <si>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</si>
  <si>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</si>
  <si>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</si>
  <si>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</si>
  <si>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</si>
  <si>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</si>
  <si>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</si>
  <si>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</si>
  <si>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</si>
  <si>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</si>
  <si>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</si>
  <si>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</si>
  <si>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</si>
  <si>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</si>
  <si>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</si>
  <si>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</si>
  <si>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</si>
  <si>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</si>
  <si>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</si>
  <si>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</si>
  <si>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</si>
  <si>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</si>
  <si>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</si>
  <si>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</si>
  <si>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</si>
  <si>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</si>
  <si>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</si>
  <si>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</si>
  <si>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</si>
  <si>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</si>
  <si>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</si>
  <si>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</si>
  <si>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</si>
  <si>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</si>
  <si>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</si>
  <si>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</si>
  <si>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</si>
  <si>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</si>
  <si>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</si>
  <si>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</si>
  <si>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</si>
  <si>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</si>
  <si>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</si>
  <si>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</si>
  <si>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</si>
  <si>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</si>
  <si>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</si>
  <si>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</si>
  <si>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</si>
  <si>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</si>
  <si>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</si>
  <si>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</si>
  <si>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</si>
  <si>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</si>
  <si>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</si>
  <si>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</si>
  <si>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</si>
  <si>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</si>
  <si>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</si>
  <si>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</si>
  <si>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</si>
  <si>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</si>
  <si>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</si>
  <si>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</si>
  <si>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</si>
  <si>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</si>
  <si>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</si>
  <si>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</si>
  <si>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</si>
  <si>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</si>
  <si>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</si>
  <si>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</si>
  <si>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</si>
  <si>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</si>
  <si>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</si>
  <si>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</si>
  <si>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</si>
  <si>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</si>
  <si>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</si>
  <si>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</si>
  <si>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</si>
  <si>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</si>
  <si>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</si>
  <si>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</si>
  <si>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</si>
  <si>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</si>
  <si>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</si>
  <si>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</si>
  <si>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</si>
  <si>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</si>
  <si>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</si>
  <si>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</si>
  <si>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</si>
  <si>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</si>
  <si>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</si>
  <si>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</si>
  <si>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</si>
  <si>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</si>
  <si>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</si>
  <si>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</si>
  <si>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</si>
  <si>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</si>
  <si>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</si>
  <si>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</si>
  <si>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</si>
  <si>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</si>
  <si>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</si>
  <si>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</si>
  <si>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</si>
  <si>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</si>
  <si>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</si>
  <si>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</si>
  <si>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</si>
  <si>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</si>
  <si>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</si>
  <si>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</si>
  <si>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</si>
  <si>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</si>
  <si>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</si>
  <si>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</si>
  <si>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</si>
  <si>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</si>
  <si>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</si>
  <si>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</si>
  <si>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</si>
  <si>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</si>
  <si>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</si>
  <si>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</si>
  <si>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</si>
  <si>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</si>
  <si>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</si>
  <si>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</si>
  <si>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</si>
  <si>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</si>
  <si>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</si>
  <si>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</si>
  <si>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</si>
  <si>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</si>
  <si>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</si>
  <si>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</si>
  <si>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</si>
  <si>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</si>
  <si>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</si>
  <si>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</si>
  <si>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</si>
  <si>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</si>
  <si>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</si>
  <si>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</si>
  <si>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</si>
  <si>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</si>
  <si>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</si>
  <si>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</si>
  <si>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</si>
  <si>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</si>
  <si>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</si>
  <si>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</si>
  <si>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</si>
  <si>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</si>
  <si>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</si>
  <si>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</si>
  <si>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</si>
  <si>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</si>
  <si>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</si>
  <si>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</si>
  <si>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</si>
  <si>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</si>
  <si>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</si>
  <si>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</si>
  <si>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</si>
  <si>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</si>
  <si>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</si>
  <si>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</si>
  <si>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</si>
  <si>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</si>
  <si>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</si>
  <si>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</si>
  <si>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</si>
  <si>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</si>
  <si>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</si>
  <si>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</si>
  <si>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</si>
  <si>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</si>
  <si>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</si>
  <si>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</si>
  <si>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</si>
  <si>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</si>
  <si>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</si>
  <si>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</si>
  <si>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</si>
  <si>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</si>
  <si>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</si>
  <si>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</si>
  <si>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</si>
  <si>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</si>
  <si>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</si>
  <si>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</si>
  <si>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</si>
  <si>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</si>
  <si>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</si>
  <si>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</si>
  <si>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</si>
  <si>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</si>
  <si>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</si>
  <si>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</si>
  <si>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</si>
  <si>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</si>
  <si>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</si>
  <si>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</si>
  <si>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</si>
  <si>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</si>
  <si>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</si>
  <si>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</si>
  <si>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</si>
  <si>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</si>
  <si>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</si>
  <si>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</si>
  <si>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</si>
  <si>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</si>
  <si>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</si>
  <si>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</si>
  <si>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</si>
  <si>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</si>
  <si>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</si>
  <si>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</si>
  <si>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</si>
  <si>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</si>
  <si>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</si>
  <si>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</si>
  <si>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</si>
  <si>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</si>
  <si>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</si>
  <si>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</si>
  <si>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</si>
  <si>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</si>
  <si>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</si>
  <si>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</si>
  <si>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</si>
  <si>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</si>
  <si>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</si>
  <si>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</si>
  <si>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</si>
  <si>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</si>
  <si>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</si>
  <si>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</si>
  <si>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</si>
  <si>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</si>
  <si>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</si>
  <si>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</si>
  <si>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</si>
  <si>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</si>
  <si>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</si>
  <si>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</si>
  <si>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</si>
  <si>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</si>
  <si>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</si>
  <si>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</si>
  <si>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</si>
  <si>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</si>
  <si>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</si>
  <si>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</si>
  <si>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</si>
  <si>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</si>
  <si>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</si>
  <si>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</si>
  <si>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</si>
  <si>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</si>
  <si>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</si>
  <si>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</si>
  <si>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</si>
  <si>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</si>
  <si>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</si>
  <si>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</si>
  <si>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</si>
  <si>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</si>
  <si>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</si>
  <si>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</si>
  <si>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</si>
  <si>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</si>
  <si>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</si>
  <si>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</si>
  <si>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</si>
  <si>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</si>
  <si>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</si>
  <si>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</si>
  <si>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</si>
  <si>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</si>
  <si>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</si>
  <si>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</si>
  <si>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</si>
  <si>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</si>
  <si>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</si>
  <si>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</si>
  <si>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</si>
  <si>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</si>
  <si>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</si>
  <si>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</si>
  <si>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</si>
  <si>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</si>
  <si>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</si>
  <si>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</si>
  <si>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</si>
  <si>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</si>
  <si>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</si>
  <si>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</si>
  <si>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</si>
  <si>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</si>
  <si>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</si>
  <si>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</si>
  <si>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</si>
  <si>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</si>
  <si>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</si>
  <si>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</si>
  <si>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</si>
  <si>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</si>
  <si>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</si>
  <si>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</si>
  <si>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</si>
  <si>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</si>
  <si>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</si>
  <si>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</si>
  <si>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</si>
  <si>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</si>
  <si>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</si>
  <si>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</si>
  <si>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</si>
  <si>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</si>
  <si>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</si>
  <si>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</si>
  <si>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</si>
  <si>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</si>
  <si>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</si>
  <si>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</si>
  <si>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</si>
  <si>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</si>
  <si>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</si>
  <si>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</si>
  <si>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</si>
  <si>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</si>
  <si>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</si>
  <si>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</si>
  <si>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</si>
  <si>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</si>
  <si>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</si>
  <si>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</si>
  <si>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</si>
  <si>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</si>
  <si>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</si>
  <si>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</si>
  <si>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</si>
  <si>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</si>
  <si>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</si>
  <si>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</si>
  <si>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</si>
  <si>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</si>
  <si>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</si>
  <si>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</si>
  <si>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</si>
  <si>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</si>
  <si>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</si>
  <si>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</si>
  <si>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</si>
  <si>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</si>
  <si>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</si>
  <si>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</si>
  <si>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</si>
  <si>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</si>
  <si>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</si>
  <si>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</si>
  <si>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</si>
  <si>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</si>
  <si>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</si>
  <si>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</si>
  <si>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</si>
  <si>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</si>
  <si>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</si>
  <si>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</si>
  <si>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</si>
  <si>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</si>
  <si>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</si>
  <si>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</si>
  <si>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</si>
  <si>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</si>
  <si>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</si>
  <si>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</si>
  <si>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</si>
  <si>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</si>
  <si>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</si>
  <si>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</si>
  <si>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</si>
  <si>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</si>
  <si>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</si>
  <si>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</si>
  <si>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</si>
  <si>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</si>
  <si>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</si>
  <si>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</si>
  <si>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</si>
  <si>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</si>
  <si>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</si>
  <si>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</si>
  <si>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</si>
  <si>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</si>
  <si>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</si>
  <si>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</si>
  <si>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</si>
  <si>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</si>
  <si>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</si>
  <si>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</si>
  <si>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</si>
  <si>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</si>
  <si>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</si>
  <si>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</si>
  <si>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</si>
  <si>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</si>
  <si>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</si>
  <si>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</si>
  <si>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</si>
  <si>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</si>
  <si>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</si>
  <si>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</si>
  <si>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</si>
  <si>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</si>
  <si>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</si>
  <si>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</si>
  <si>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</si>
  <si>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</si>
  <si>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</si>
  <si>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</si>
  <si>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</si>
  <si>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</si>
  <si>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</si>
  <si>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</si>
  <si>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</si>
  <si>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</si>
  <si>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</si>
  <si>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</si>
  <si>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</si>
  <si>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</si>
  <si>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</si>
  <si>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</si>
  <si>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</si>
  <si>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</si>
  <si>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</si>
  <si>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</si>
  <si>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</si>
  <si>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</si>
  <si>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</si>
  <si>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</si>
  <si>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</si>
  <si>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</si>
  <si>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</si>
  <si>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</si>
  <si>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</si>
  <si>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</si>
  <si>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</si>
  <si>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</si>
  <si>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</si>
  <si>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</si>
  <si>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</si>
  <si>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</si>
  <si>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</si>
  <si>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</si>
  <si>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</si>
  <si>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</si>
  <si>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</si>
  <si>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</si>
  <si>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</si>
  <si>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</si>
  <si>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</si>
  <si>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</si>
  <si>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</si>
  <si>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</si>
  <si>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</si>
  <si>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</si>
  <si>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</si>
  <si>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</si>
  <si>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</si>
  <si>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</si>
  <si>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</si>
  <si>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</si>
  <si>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</si>
  <si>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</si>
  <si>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</si>
  <si>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</si>
  <si>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</si>
  <si>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</si>
  <si>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</si>
  <si>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</si>
  <si>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</si>
  <si>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</si>
  <si>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</si>
  <si>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</si>
  <si>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</si>
  <si>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</si>
  <si>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</si>
  <si>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</si>
  <si>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</si>
  <si>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</si>
  <si>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</si>
  <si>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</si>
  <si>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</si>
  <si>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</si>
  <si>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</si>
  <si>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</si>
  <si>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</si>
  <si>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</si>
  <si>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</si>
  <si>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</si>
  <si>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</si>
  <si>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</si>
  <si>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</si>
  <si>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</si>
  <si>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</si>
  <si>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</si>
  <si>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</si>
  <si>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</si>
  <si>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</si>
  <si>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</si>
  <si>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</si>
  <si>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</si>
  <si>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</si>
  <si>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</si>
  <si>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</si>
  <si>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</si>
  <si>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</si>
  <si>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</si>
  <si>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</si>
  <si>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</si>
  <si>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</si>
  <si>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</si>
  <si>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</si>
  <si>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</si>
  <si>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</si>
  <si>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</si>
  <si>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</si>
  <si>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</si>
  <si>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</si>
  <si>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</si>
  <si>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</si>
  <si>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</si>
  <si>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</si>
  <si>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</si>
  <si>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</si>
  <si>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</si>
  <si>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</si>
  <si>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</si>
  <si>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</si>
  <si>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</si>
  <si>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</si>
  <si>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</si>
  <si>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</si>
  <si>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</si>
  <si>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</si>
  <si>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</si>
  <si>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</si>
  <si>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</si>
  <si>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</si>
  <si>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</si>
  <si>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</si>
  <si>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</si>
  <si>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</si>
  <si>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</si>
  <si>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</si>
  <si>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</si>
  <si>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</si>
  <si>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</si>
  <si>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</si>
  <si>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</si>
  <si>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</si>
  <si>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</si>
  <si>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</si>
  <si>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</si>
  <si>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</si>
  <si>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</si>
  <si>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</si>
  <si>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</si>
  <si>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</si>
  <si>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</si>
  <si>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</si>
  <si>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</si>
  <si>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</si>
  <si>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</si>
  <si>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</si>
  <si>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</si>
  <si>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</si>
  <si>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</si>
  <si>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</si>
  <si>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</si>
  <si>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</si>
  <si>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</si>
  <si>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</si>
  <si>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</si>
  <si>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</si>
  <si>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</si>
  <si>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</si>
  <si>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</si>
  <si>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</si>
  <si>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</si>
  <si>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</si>
  <si>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</si>
  <si>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</si>
  <si>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</si>
  <si>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</si>
  <si>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</si>
  <si>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</si>
  <si>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</si>
  <si>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</si>
  <si>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</si>
  <si>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</si>
  <si>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</si>
  <si>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</si>
  <si>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</si>
  <si>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</si>
  <si>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</si>
  <si>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</si>
  <si>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</si>
  <si>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</si>
  <si>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</si>
  <si>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</si>
  <si>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</si>
  <si>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</si>
  <si>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</si>
  <si>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</si>
  <si>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</si>
  <si>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</si>
  <si>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</si>
  <si>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</si>
  <si>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</si>
  <si>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</si>
  <si>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</si>
  <si>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</si>
  <si>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</si>
  <si>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</si>
  <si>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</si>
  <si>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</si>
  <si>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</si>
  <si>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</si>
  <si>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</si>
  <si>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</si>
  <si>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</si>
  <si>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</si>
  <si>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</si>
  <si>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</si>
  <si>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</si>
  <si>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</si>
  <si>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</si>
  <si>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</si>
  <si>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</si>
  <si>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</si>
  <si>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</si>
  <si>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</si>
  <si>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</si>
  <si>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</si>
  <si>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</si>
  <si>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</si>
  <si>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</si>
  <si>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</si>
  <si>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</si>
  <si>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</si>
  <si>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</si>
  <si>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</si>
  <si>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</si>
  <si>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</si>
  <si>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</si>
  <si>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</si>
  <si>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</si>
  <si>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</si>
  <si>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</si>
  <si>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</si>
  <si>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</si>
  <si>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</si>
  <si>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</si>
  <si>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</si>
  <si>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</si>
  <si>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</si>
  <si>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</si>
  <si>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</si>
  <si>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</si>
  <si>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</si>
  <si>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</si>
  <si>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</si>
  <si>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</si>
  <si>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</si>
  <si>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</si>
  <si>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</si>
  <si>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</si>
  <si>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</si>
  <si>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</si>
  <si>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</si>
  <si>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</si>
  <si>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</si>
  <si>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</si>
  <si>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</si>
  <si>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</si>
  <si>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</si>
  <si>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</si>
  <si>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</si>
  <si>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</si>
  <si>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</si>
  <si>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</si>
  <si>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</si>
  <si>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</si>
  <si>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</si>
  <si>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</si>
  <si>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</si>
  <si>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</si>
  <si>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</si>
  <si>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</si>
  <si>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</si>
  <si>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</si>
  <si>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</si>
  <si>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</si>
  <si>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</si>
  <si>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</si>
  <si>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</si>
  <si>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</si>
  <si>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</si>
  <si>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</si>
  <si>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</si>
  <si>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</si>
  <si>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</si>
  <si>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</si>
  <si>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</si>
  <si>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</si>
  <si>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</si>
  <si>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</si>
  <si>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</si>
  <si>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</si>
  <si>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</si>
  <si>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</si>
  <si>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</si>
  <si>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</si>
  <si>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</si>
  <si>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</si>
  <si>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</si>
  <si>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</si>
  <si>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</si>
  <si>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</si>
  <si>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</si>
  <si>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</si>
  <si>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</si>
  <si>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</si>
  <si>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</si>
  <si>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</si>
  <si>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</si>
  <si>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</si>
  <si>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</si>
  <si>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</si>
  <si>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</si>
  <si>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</si>
  <si>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</si>
  <si>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</si>
  <si>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</si>
  <si>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</si>
  <si>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</si>
  <si>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</si>
  <si>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</si>
  <si>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</si>
  <si>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</si>
  <si>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</si>
  <si>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</si>
  <si>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</si>
  <si>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</si>
  <si>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</si>
  <si>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</si>
  <si>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</si>
  <si>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</si>
  <si>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</si>
  <si>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</si>
  <si>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</si>
  <si>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</si>
  <si>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</si>
  <si>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</si>
  <si>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</si>
  <si>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</si>
  <si>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</si>
  <si>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</si>
  <si>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</si>
  <si>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</si>
  <si>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</si>
  <si>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</si>
  <si>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</si>
  <si>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</si>
  <si>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</si>
  <si>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</si>
  <si>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</si>
  <si>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</si>
  <si>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</si>
  <si>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</si>
  <si>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</si>
  <si>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</si>
  <si>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</si>
  <si>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</si>
  <si>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</si>
  <si>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</si>
  <si>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</si>
  <si>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</si>
  <si>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</si>
  <si>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</si>
  <si>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</si>
  <si>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</si>
  <si>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</si>
  <si>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</si>
  <si>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</si>
  <si>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</si>
  <si>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</si>
  <si>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</si>
  <si>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</si>
  <si>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</si>
  <si>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</si>
  <si>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</si>
  <si>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</si>
  <si>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</si>
  <si>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</si>
  <si>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</si>
  <si>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</si>
  <si>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</si>
  <si>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</si>
  <si>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</si>
  <si>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</si>
  <si>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</si>
  <si>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</si>
  <si>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</si>
  <si>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</si>
  <si>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</si>
  <si>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</si>
  <si>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</si>
  <si>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</si>
  <si>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</si>
  <si>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</si>
  <si>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</si>
  <si>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</si>
  <si>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</si>
  <si>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</si>
  <si>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</si>
  <si>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</si>
  <si>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</si>
  <si>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</si>
  <si>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</si>
  <si>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</si>
  <si>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</si>
  <si>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</si>
  <si>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</si>
  <si>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</si>
  <si>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</si>
  <si>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</si>
  <si>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</si>
  <si>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</si>
  <si>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</si>
  <si>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</si>
  <si>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</si>
  <si>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</si>
  <si>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</si>
  <si>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</si>
  <si>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</si>
  <si>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</si>
  <si>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</si>
  <si>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</si>
  <si>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</si>
  <si>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</si>
  <si>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</si>
  <si>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</si>
  <si>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</si>
  <si>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</si>
  <si>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</si>
  <si>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</si>
  <si>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</si>
  <si>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</si>
  <si>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</si>
  <si>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</si>
  <si>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</si>
  <si>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</si>
  <si>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</si>
  <si>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</si>
  <si>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</si>
  <si>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</si>
  <si>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</si>
  <si>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</si>
  <si>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</si>
  <si>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</si>
  <si>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</si>
  <si>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</si>
  <si>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</si>
  <si>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</si>
  <si>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</si>
  <si>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</si>
  <si>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</si>
  <si>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</si>
  <si>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</si>
  <si>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</si>
  <si>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</si>
  <si>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</si>
  <si>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</si>
  <si>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</si>
  <si>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</si>
  <si>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</si>
  <si>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</si>
  <si>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</si>
  <si>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</si>
  <si>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</si>
  <si>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</si>
  <si>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</si>
  <si>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</si>
  <si>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</si>
  <si>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</si>
  <si>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</si>
  <si>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</si>
  <si>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</si>
  <si>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</si>
  <si>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</si>
  <si>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</si>
  <si>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</si>
  <si>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</si>
  <si>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</si>
  <si>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</si>
  <si>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</si>
  <si>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</si>
  <si>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</si>
  <si>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</si>
  <si>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</si>
  <si>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</si>
  <si>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</si>
  <si>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</si>
  <si>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</si>
  <si>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</si>
  <si>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</si>
  <si>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</si>
  <si>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</si>
  <si>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</si>
  <si>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</si>
  <si>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</si>
  <si>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</si>
  <si>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</si>
  <si>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</si>
  <si>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</si>
  <si>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</si>
  <si>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</si>
  <si>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</si>
  <si>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</si>
  <si>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</si>
  <si>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</si>
  <si>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</si>
  <si>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</si>
  <si>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</si>
  <si>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</si>
  <si>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</si>
  <si>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</si>
  <si>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</si>
  <si>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</si>
  <si>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</si>
  <si>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</si>
  <si>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</si>
  <si>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</si>
  <si>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</si>
  <si>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</si>
  <si>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</si>
  <si>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</si>
  <si>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</si>
  <si>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</si>
  <si>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</si>
  <si>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</si>
  <si>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</si>
  <si>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</si>
  <si>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</si>
  <si>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</si>
  <si>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</si>
  <si>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</si>
  <si>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</si>
  <si>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</si>
  <si>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</si>
  <si>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</si>
  <si>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</si>
  <si>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</si>
  <si>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</si>
  <si>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</si>
  <si>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</si>
  <si>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</si>
  <si>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</si>
  <si>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</si>
  <si>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</si>
  <si>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</si>
  <si>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</si>
  <si>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</si>
  <si>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</si>
  <si>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</si>
  <si>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</si>
  <si>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</si>
  <si>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</si>
  <si>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</si>
  <si>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</si>
  <si>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</si>
  <si>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</si>
  <si>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</si>
  <si>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</si>
  <si>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</si>
  <si>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</si>
  <si>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</si>
  <si>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</si>
  <si>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</si>
  <si>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</si>
  <si>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</si>
  <si>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</si>
  <si>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</si>
  <si>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</si>
  <si>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</si>
  <si>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</si>
  <si>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</si>
  <si>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</si>
  <si>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</si>
  <si>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</si>
  <si>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</si>
  <si>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</si>
  <si>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</si>
  <si>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</si>
  <si>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</si>
  <si>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</si>
  <si>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</si>
  <si>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</si>
  <si>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</si>
  <si>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</si>
  <si>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</si>
  <si>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</si>
  <si>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</si>
  <si>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</si>
  <si>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</si>
  <si>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</si>
  <si>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</si>
  <si>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</si>
  <si>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</si>
  <si>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</si>
  <si>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</si>
  <si>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</si>
  <si>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</si>
  <si>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</si>
  <si>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</si>
  <si>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</si>
  <si>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</si>
  <si>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</si>
  <si>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</si>
  <si>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</si>
  <si>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</si>
  <si>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</si>
  <si>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</si>
  <si>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</si>
  <si>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</si>
  <si>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</si>
  <si>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</si>
  <si>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</si>
  <si>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</si>
  <si>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</si>
  <si>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</si>
  <si>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</si>
  <si>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</si>
  <si>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</si>
  <si>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</si>
  <si>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</si>
  <si>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</si>
  <si>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</si>
  <si>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</si>
  <si>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</si>
  <si>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</si>
  <si>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</si>
  <si>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</si>
  <si>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</si>
  <si>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</si>
  <si>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</si>
  <si>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</si>
  <si>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</si>
  <si>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</si>
  <si>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</si>
  <si>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</si>
  <si>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</si>
  <si>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</si>
  <si>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</si>
  <si>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</si>
  <si>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</si>
  <si>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</si>
  <si>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</si>
  <si>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</si>
  <si>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</si>
  <si>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</si>
  <si>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</si>
  <si>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</si>
  <si>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</si>
  <si>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</si>
  <si>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</si>
  <si>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</si>
  <si>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</si>
  <si>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</si>
  <si>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</si>
  <si>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</si>
  <si>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</si>
  <si>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</si>
  <si>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</si>
  <si>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</si>
  <si>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</si>
  <si>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</si>
  <si>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</si>
  <si>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</si>
  <si>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</si>
  <si>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</si>
  <si>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</si>
  <si>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</si>
  <si>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</si>
  <si>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</si>
  <si>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</si>
  <si>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</si>
  <si>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</si>
  <si>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</si>
  <si>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</si>
  <si>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</si>
  <si>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</si>
  <si>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</si>
  <si>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</si>
  <si>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</si>
  <si>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</si>
  <si>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</si>
  <si>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</si>
  <si>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</si>
  <si>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</si>
  <si>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</si>
  <si>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</si>
  <si>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</si>
  <si>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</si>
  <si>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</si>
  <si>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</si>
  <si>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</si>
  <si>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</si>
  <si>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</si>
  <si>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</si>
  <si>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</si>
  <si>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</si>
  <si>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</si>
  <si>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</si>
  <si>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</si>
  <si>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</si>
  <si>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</si>
  <si>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</si>
  <si>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</si>
  <si>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</si>
  <si>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</si>
  <si>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</si>
  <si>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</si>
  <si>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</si>
  <si>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</si>
  <si>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</si>
  <si>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</si>
  <si>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</si>
  <si>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</si>
  <si>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</si>
  <si>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</si>
  <si>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</si>
  <si>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</si>
  <si>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</si>
  <si>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</si>
  <si>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</si>
  <si>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</si>
  <si>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</si>
  <si>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</si>
  <si>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</si>
  <si>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</si>
  <si>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</si>
  <si>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</si>
  <si>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</si>
  <si>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</si>
  <si>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</si>
  <si>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</si>
  <si>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</si>
  <si>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</si>
  <si>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</si>
  <si>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</si>
  <si>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</si>
  <si>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</si>
  <si>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</si>
  <si>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</si>
  <si>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</si>
  <si>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</si>
  <si>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</si>
  <si>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</si>
  <si>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</si>
  <si>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</si>
  <si>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</si>
  <si>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</si>
  <si>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</si>
  <si>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</si>
  <si>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</si>
  <si>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</si>
  <si>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</si>
  <si>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</si>
  <si>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</si>
  <si>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</si>
  <si>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</si>
  <si>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</si>
  <si>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</si>
  <si>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</si>
  <si>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</si>
  <si>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</si>
  <si>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</si>
  <si>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</si>
  <si>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</si>
  <si>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</si>
  <si>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</si>
  <si>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</si>
  <si>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</si>
  <si>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</si>
  <si>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</si>
  <si>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</si>
  <si>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</si>
  <si>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</si>
  <si>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</si>
  <si>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</si>
  <si>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</si>
  <si>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</si>
  <si>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</si>
  <si>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</si>
  <si>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</si>
  <si>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</si>
  <si>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</si>
  <si>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</si>
  <si>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</si>
  <si>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</si>
  <si>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</si>
  <si>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</si>
  <si>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</si>
  <si>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</si>
  <si>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</si>
  <si>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</si>
  <si>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</si>
  <si>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</si>
  <si>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</si>
  <si>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</si>
  <si>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</si>
  <si>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</si>
  <si>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</si>
  <si>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</si>
  <si>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</si>
  <si>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</si>
  <si>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</si>
  <si>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</si>
  <si>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</si>
  <si>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</si>
  <si>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</si>
  <si>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</si>
  <si>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</si>
  <si>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</si>
  <si>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</si>
  <si>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</si>
  <si>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</si>
  <si>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</si>
  <si>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</si>
  <si>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</si>
  <si>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</si>
  <si>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</si>
  <si>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</si>
  <si>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</si>
  <si>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</si>
  <si>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</si>
  <si>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</si>
  <si>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</si>
  <si>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</si>
  <si>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</si>
  <si>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</si>
  <si>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</si>
  <si>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</si>
  <si>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</si>
  <si>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</si>
  <si>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</si>
  <si>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</si>
  <si>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</si>
  <si>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</si>
  <si>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</si>
  <si>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</si>
  <si>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</si>
  <si>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</si>
  <si>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</si>
  <si>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</si>
  <si>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</si>
  <si>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</si>
  <si>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</si>
  <si>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</si>
  <si>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</si>
  <si>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</si>
  <si>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</si>
  <si>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</si>
  <si>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</si>
  <si>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</si>
  <si>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</si>
  <si>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</si>
  <si>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</si>
  <si>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</si>
  <si>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</si>
  <si>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</si>
  <si>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</si>
  <si>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</si>
  <si>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</si>
  <si>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</si>
  <si>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</si>
  <si>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</si>
  <si>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</si>
  <si>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</si>
  <si>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</si>
  <si>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</si>
  <si>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</si>
  <si>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</si>
  <si>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</si>
  <si>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</si>
  <si>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</si>
  <si>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</si>
  <si>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</si>
  <si>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</si>
  <si>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</si>
  <si>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</si>
  <si>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</si>
  <si>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</si>
  <si>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</si>
  <si>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</si>
  <si>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</si>
  <si>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</si>
  <si>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</si>
  <si>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</si>
  <si>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</si>
  <si>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</si>
  <si>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</si>
  <si>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</si>
  <si>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</si>
  <si>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</si>
  <si>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</si>
  <si>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</si>
  <si>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</si>
  <si>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</si>
  <si>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</si>
  <si>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</si>
  <si>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</si>
  <si>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</si>
  <si>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</si>
  <si>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</si>
  <si>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</si>
  <si>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</si>
  <si>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</si>
  <si>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</si>
  <si>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</si>
  <si>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</si>
  <si>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</si>
  <si>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</si>
  <si>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</si>
  <si>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</si>
  <si>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</si>
  <si>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</si>
  <si>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</si>
  <si>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</si>
  <si>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</si>
  <si>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</si>
  <si>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</si>
  <si>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</si>
  <si>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</si>
  <si>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</si>
  <si>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</si>
  <si>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</si>
  <si>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</si>
  <si>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</si>
  <si>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</si>
  <si>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</si>
  <si>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</si>
  <si>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</si>
  <si>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</si>
  <si>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</si>
  <si>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</si>
  <si>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</si>
  <si>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</si>
  <si>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</si>
  <si>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</si>
  <si>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</si>
  <si>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</si>
  <si>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</si>
  <si>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</si>
  <si>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</si>
  <si>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</si>
  <si>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</si>
  <si>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</si>
  <si>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</si>
  <si>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</si>
  <si>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</si>
  <si>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</si>
  <si>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</si>
  <si>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</si>
  <si>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</si>
  <si>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</si>
  <si>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</si>
  <si>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</si>
  <si>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</si>
  <si>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</si>
  <si>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</si>
  <si>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</si>
  <si>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</si>
  <si>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</si>
  <si>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</si>
  <si>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</si>
  <si>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</si>
  <si>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</si>
  <si>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</si>
  <si>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</si>
  <si>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</si>
  <si>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</si>
  <si>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</si>
  <si>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</si>
  <si>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</si>
  <si>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</si>
  <si>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</si>
  <si>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</si>
  <si>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</si>
  <si>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</si>
  <si>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</si>
  <si>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</si>
  <si>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</si>
  <si>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</si>
  <si>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</si>
  <si>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</si>
  <si>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</si>
  <si>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</si>
  <si>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</si>
  <si>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</si>
  <si>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</si>
  <si>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</si>
  <si>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</si>
  <si>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</si>
  <si>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</si>
  <si>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</si>
  <si>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</si>
  <si>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</si>
  <si>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</si>
  <si>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</si>
  <si>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</si>
  <si>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</si>
  <si>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</si>
  <si>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</si>
  <si>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</si>
  <si>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</si>
  <si>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</si>
  <si>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</si>
  <si>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</si>
  <si>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</si>
  <si>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</si>
  <si>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</si>
  <si>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</si>
  <si>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</si>
  <si>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</si>
  <si>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</si>
  <si>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</si>
  <si>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</si>
  <si>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</si>
  <si>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</si>
  <si>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</si>
  <si>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</si>
  <si>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</si>
  <si>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</si>
  <si>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</si>
  <si>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</si>
  <si>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</si>
  <si>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</si>
  <si>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</si>
  <si>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</si>
  <si>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</si>
  <si>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</si>
  <si>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</si>
  <si>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</si>
  <si>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</si>
  <si>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</si>
  <si>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</si>
  <si>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</si>
  <si>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</si>
  <si>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</si>
  <si>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</si>
  <si>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</si>
  <si>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</si>
  <si>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</si>
  <si>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</si>
  <si>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</si>
  <si>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</si>
  <si>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</si>
  <si>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</si>
  <si>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</si>
  <si>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</si>
  <si>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</si>
  <si>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</si>
  <si>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</si>
  <si>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</si>
  <si>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</si>
  <si>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</si>
  <si>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</si>
  <si>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</si>
  <si>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</si>
  <si>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</si>
  <si>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</si>
  <si>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</si>
  <si>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</si>
  <si>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</si>
  <si>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</si>
  <si>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</si>
  <si>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</si>
  <si>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</si>
  <si>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</si>
  <si>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</si>
  <si>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</si>
  <si>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</si>
  <si>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</si>
  <si>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</si>
  <si>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</si>
  <si>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</si>
  <si>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</si>
  <si>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</si>
  <si>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</si>
  <si>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</si>
  <si>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</si>
  <si>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</si>
  <si>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</si>
  <si>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</si>
  <si>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</si>
  <si>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</si>
  <si>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</si>
  <si>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</si>
  <si>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</si>
  <si>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</si>
  <si>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</si>
  <si>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</si>
  <si>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</si>
  <si>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</si>
  <si>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</si>
  <si>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</si>
  <si>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</si>
  <si>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</si>
  <si>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</si>
  <si>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</si>
  <si>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</si>
  <si>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</si>
  <si>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</si>
  <si>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</si>
  <si>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</si>
  <si>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</si>
  <si>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</si>
  <si>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</si>
  <si>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</si>
  <si>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</si>
  <si>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</si>
  <si>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</si>
  <si>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</si>
  <si>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</si>
  <si>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</si>
  <si>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</si>
  <si>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</si>
  <si>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</si>
  <si>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</si>
  <si>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</si>
  <si>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</si>
  <si>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</si>
  <si>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</si>
  <si>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</si>
  <si>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</si>
  <si>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</si>
  <si>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</si>
  <si>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</si>
  <si>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</si>
  <si>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</si>
  <si>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</si>
  <si>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</si>
  <si>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</si>
  <si>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</si>
  <si>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</si>
  <si>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</si>
  <si>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</si>
  <si>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</si>
  <si>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</si>
  <si>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</si>
  <si>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</si>
  <si>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</si>
  <si>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</si>
  <si>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</si>
  <si>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</si>
  <si>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</si>
  <si>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</si>
  <si>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</si>
  <si>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</si>
  <si>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</si>
  <si>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</si>
  <si>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</si>
  <si>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</si>
  <si>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</si>
  <si>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</si>
  <si>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</si>
  <si>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</si>
  <si>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</si>
  <si>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</si>
  <si>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</si>
  <si>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</si>
  <si>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</si>
  <si>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</si>
  <si>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</si>
  <si>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</si>
  <si>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</si>
  <si>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</si>
  <si>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</si>
  <si>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</si>
  <si>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</si>
  <si>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</si>
  <si>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</si>
  <si>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</si>
  <si>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</si>
  <si>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</si>
  <si>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</si>
  <si>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</si>
  <si>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</si>
  <si>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</si>
  <si>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</si>
  <si>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</si>
  <si>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</si>
  <si>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</si>
  <si>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</si>
  <si>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</si>
  <si>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</si>
  <si>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</si>
  <si>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</si>
  <si>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</si>
  <si>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</si>
  <si>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</si>
  <si>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</si>
  <si>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</si>
  <si>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</si>
  <si>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</si>
  <si>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</si>
  <si>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</si>
  <si>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</si>
  <si>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</si>
  <si>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</si>
  <si>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</si>
  <si>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</si>
  <si>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</si>
  <si>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</si>
  <si>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</si>
  <si>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</si>
  <si>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</si>
  <si>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</si>
  <si>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</si>
  <si>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</si>
  <si>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</si>
  <si>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</si>
  <si>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</si>
  <si>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</si>
  <si>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</si>
  <si>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</si>
  <si>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</si>
  <si>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</si>
  <si>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</si>
  <si>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</si>
  <si>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</si>
  <si>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</si>
  <si>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</si>
  <si>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</si>
  <si>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</si>
  <si>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</si>
  <si>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</si>
  <si>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</si>
  <si>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</si>
  <si>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</si>
  <si>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</si>
  <si>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</si>
  <si>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</si>
  <si>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</si>
  <si>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</si>
  <si>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</si>
  <si>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</si>
  <si>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</si>
  <si>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</si>
  <si>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</si>
  <si>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</si>
  <si>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</si>
  <si>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</si>
  <si>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</si>
  <si>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</si>
  <si>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</si>
  <si>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</si>
  <si>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</si>
  <si>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</si>
  <si>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</si>
  <si>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</si>
  <si>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</si>
  <si>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</si>
  <si>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</si>
  <si>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</si>
  <si>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</si>
  <si>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</si>
  <si>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</si>
  <si>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</si>
  <si>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</si>
  <si>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</si>
  <si>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</si>
  <si>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</si>
  <si>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</si>
  <si>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</si>
  <si>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</si>
  <si>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</si>
  <si>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</si>
  <si>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</si>
  <si>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</si>
  <si>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</si>
  <si>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</si>
  <si>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</si>
  <si>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</si>
  <si>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</si>
  <si>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</si>
  <si>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</si>
  <si>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</si>
  <si>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</si>
  <si>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</si>
  <si>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</si>
  <si>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</si>
  <si>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</si>
  <si>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</si>
  <si>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</si>
  <si>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</si>
  <si>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</si>
  <si>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</si>
  <si>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</si>
  <si>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</si>
  <si>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</si>
  <si>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</si>
  <si>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</si>
  <si>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</si>
  <si>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</si>
  <si>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</si>
  <si>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</si>
  <si>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</si>
  <si>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</si>
  <si>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</si>
  <si>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</si>
  <si>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</si>
  <si>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</si>
  <si>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</si>
  <si>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</si>
  <si>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</si>
  <si>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</si>
  <si>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</si>
  <si>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</si>
  <si>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</si>
  <si>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</si>
  <si>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</si>
  <si>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</si>
  <si>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</si>
  <si>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</si>
  <si>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</si>
  <si>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</si>
  <si>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</si>
  <si>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</si>
  <si>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</si>
  <si>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</si>
  <si>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</si>
  <si>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</si>
  <si>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</si>
  <si>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</si>
  <si>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</si>
  <si>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</si>
  <si>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</si>
  <si>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</si>
  <si>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</si>
  <si>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</si>
  <si>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</si>
  <si>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</si>
  <si>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</si>
  <si>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</si>
  <si>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</si>
  <si>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</si>
  <si>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</si>
  <si>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</si>
  <si>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</si>
  <si>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</si>
  <si>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</si>
  <si>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</si>
  <si>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</si>
  <si>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</si>
  <si>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</si>
  <si>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</si>
  <si>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</si>
  <si>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</si>
  <si>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</si>
  <si>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</si>
  <si>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</si>
  <si>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</si>
  <si>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</si>
  <si>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</si>
  <si>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</si>
  <si>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</si>
  <si>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</si>
  <si>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</si>
  <si>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</si>
  <si>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</si>
  <si>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</si>
  <si>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</si>
  <si>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</si>
  <si>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</si>
  <si>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</si>
  <si>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</si>
  <si>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</si>
  <si>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</si>
  <si>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</si>
  <si>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</si>
  <si>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</si>
  <si>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</si>
  <si>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</si>
  <si>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</si>
  <si>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</si>
  <si>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</si>
  <si>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</si>
  <si>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</si>
  <si>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</si>
  <si>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</si>
  <si>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</si>
  <si>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</si>
  <si>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</si>
  <si>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</si>
  <si>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</si>
  <si>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</si>
  <si>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</si>
  <si>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</si>
  <si>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</si>
  <si>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</si>
  <si>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</si>
  <si>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</si>
  <si>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</si>
  <si>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</si>
  <si>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</si>
  <si>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</si>
  <si>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</si>
  <si>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</si>
  <si>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</si>
  <si>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</si>
  <si>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</si>
  <si>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</si>
  <si>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</si>
  <si>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</si>
  <si>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</si>
  <si>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</si>
  <si>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</si>
  <si>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</si>
  <si>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</si>
  <si>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</si>
  <si>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</si>
  <si>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</si>
  <si>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</si>
  <si>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</si>
  <si>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</si>
  <si>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</si>
  <si>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</si>
  <si>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</si>
  <si>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</si>
  <si>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</si>
  <si>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</si>
  <si>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</si>
  <si>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</si>
  <si>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</si>
  <si>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</si>
  <si>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</si>
  <si>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</si>
  <si>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</si>
  <si>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</si>
  <si>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</si>
  <si>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</si>
  <si>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</si>
  <si>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</si>
  <si>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</si>
  <si>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</si>
  <si>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</si>
  <si>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</si>
  <si>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</si>
  <si>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</si>
  <si>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</si>
  <si>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</si>
  <si>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</si>
  <si>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</si>
  <si>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</si>
  <si>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</si>
  <si>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</si>
  <si>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</si>
  <si>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</si>
  <si>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</si>
  <si>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</si>
  <si>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</si>
  <si>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</si>
  <si>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</si>
  <si>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</si>
  <si>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</si>
  <si>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</si>
  <si>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</si>
  <si>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</si>
  <si>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</si>
  <si>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</si>
  <si>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</si>
  <si>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</si>
  <si>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</si>
  <si>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</si>
  <si>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</si>
  <si>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</si>
  <si>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</si>
  <si>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</si>
  <si>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</si>
  <si>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</si>
  <si>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</si>
  <si>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</si>
  <si>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</si>
  <si>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</si>
  <si>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</si>
  <si>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</si>
  <si>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</si>
  <si>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</si>
  <si>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</si>
  <si>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</si>
  <si>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</si>
  <si>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</si>
  <si>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</si>
  <si>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</si>
  <si>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</si>
  <si>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</si>
  <si>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</si>
  <si>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</si>
  <si>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</si>
  <si>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</si>
  <si>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</si>
  <si>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</si>
  <si>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</si>
  <si>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</si>
  <si>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</si>
  <si>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</si>
  <si>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</si>
  <si>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</si>
  <si>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</si>
  <si>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</si>
  <si>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</si>
  <si>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</si>
  <si>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</si>
  <si>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</si>
  <si>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</si>
  <si>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</si>
  <si>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</si>
  <si>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</si>
  <si>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</si>
  <si>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</si>
  <si>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</si>
  <si>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</si>
  <si>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</si>
  <si>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</si>
  <si>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</si>
  <si>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</si>
  <si>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</si>
  <si>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</si>
  <si>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</si>
  <si>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</si>
  <si>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</si>
  <si>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</si>
  <si>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</si>
  <si>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</si>
  <si>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</si>
  <si>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</si>
  <si>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</si>
  <si>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</si>
  <si>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</si>
  <si>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</si>
  <si>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</si>
  <si>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</si>
  <si>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</si>
  <si>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</si>
  <si>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</si>
  <si>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</si>
  <si>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</si>
  <si>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</si>
  <si>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</si>
  <si>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</si>
  <si>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</si>
  <si>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</si>
  <si>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</si>
  <si>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</si>
  <si>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</si>
  <si>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</si>
  <si>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</si>
  <si>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</si>
  <si>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</si>
  <si>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</si>
  <si>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</si>
  <si>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</si>
  <si>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</si>
  <si>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</si>
  <si>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</si>
  <si>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</si>
  <si>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</si>
  <si>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</si>
  <si>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</si>
  <si>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</si>
  <si>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</si>
  <si>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</si>
  <si>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</si>
  <si>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</si>
  <si>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</si>
  <si>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</si>
  <si>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</si>
  <si>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</si>
  <si>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</si>
  <si>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</si>
  <si>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</si>
  <si>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</si>
  <si>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</si>
  <si>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</si>
  <si>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</si>
  <si>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</si>
  <si>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</si>
  <si>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</si>
  <si>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</si>
  <si>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</si>
  <si>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</si>
  <si>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</si>
  <si>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</si>
  <si>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</si>
  <si>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</si>
  <si>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</si>
  <si>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</si>
  <si>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</si>
  <si>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</si>
  <si>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</si>
  <si>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</si>
  <si>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</si>
  <si>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</si>
  <si>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</si>
  <si>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</si>
  <si>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</si>
  <si>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</si>
  <si>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</si>
  <si>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</si>
  <si>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</si>
  <si>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</si>
  <si>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</si>
  <si>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</si>
  <si>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</si>
  <si>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</si>
  <si>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</si>
  <si>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</si>
  <si>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</si>
  <si>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</si>
  <si>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</si>
  <si>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</si>
  <si>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</si>
  <si>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</si>
  <si>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</si>
  <si>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</si>
  <si>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</si>
  <si>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</si>
  <si>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</si>
  <si>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</si>
  <si>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</si>
  <si>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</si>
  <si>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</si>
  <si>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</si>
  <si>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</si>
  <si>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</si>
  <si>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</si>
  <si>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</si>
  <si>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</si>
  <si>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</si>
  <si>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</si>
  <si>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</si>
  <si>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</si>
  <si>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</si>
  <si>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</si>
  <si>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</si>
  <si>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</si>
  <si>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</si>
  <si>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</si>
  <si>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</si>
  <si>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</si>
  <si>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</si>
  <si>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</si>
  <si>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</si>
  <si>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</si>
  <si>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</si>
  <si>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</si>
  <si>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</si>
  <si>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</si>
  <si>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</si>
  <si>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</si>
  <si>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</si>
  <si>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</si>
  <si>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</si>
  <si>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</si>
  <si>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</si>
  <si>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</si>
  <si>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</si>
  <si>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</si>
  <si>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</si>
  <si>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</si>
  <si>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</si>
  <si>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</si>
  <si>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</si>
  <si>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</si>
  <si>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</si>
  <si>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</si>
  <si>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</si>
  <si>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</si>
  <si>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</si>
  <si>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</si>
  <si>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</si>
  <si>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</si>
  <si>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</si>
  <si>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</si>
  <si>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</si>
  <si>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</si>
  <si>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</si>
  <si>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</si>
  <si>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</si>
  <si>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</si>
  <si>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</si>
  <si>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</si>
  <si>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</si>
  <si>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</si>
  <si>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</si>
  <si>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</si>
  <si>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</si>
  <si>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</si>
  <si>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</si>
  <si>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</si>
  <si>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</si>
  <si>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</si>
  <si>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</si>
  <si>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</si>
  <si>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</si>
  <si>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</si>
  <si>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</si>
  <si>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</si>
  <si>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</si>
  <si>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</si>
  <si>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</si>
  <si>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</si>
  <si>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</si>
  <si>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</si>
  <si>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</si>
  <si>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</si>
  <si>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</si>
  <si>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</si>
  <si>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</si>
  <si>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</si>
  <si>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</si>
  <si>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</si>
  <si>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</si>
  <si>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</si>
  <si>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</si>
  <si>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</si>
  <si>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</si>
  <si>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</si>
  <si>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</si>
  <si>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</si>
  <si>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</si>
  <si>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</si>
  <si>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</si>
  <si>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</si>
  <si>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</si>
  <si>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</si>
  <si>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</si>
  <si>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</si>
  <si>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</si>
  <si>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</si>
  <si>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</si>
  <si>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</si>
  <si>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</si>
  <si>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</si>
  <si>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</si>
  <si>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</si>
  <si>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</si>
  <si>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</si>
  <si>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</si>
  <si>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</si>
  <si>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</si>
  <si>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</si>
  <si>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</si>
  <si>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</si>
  <si>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</si>
  <si>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</si>
  <si>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</si>
  <si>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</si>
  <si>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</si>
  <si>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</si>
  <si>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</si>
  <si>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</si>
  <si>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</si>
  <si>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</si>
  <si>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</si>
  <si>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</si>
  <si>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</si>
  <si>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</si>
  <si>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</si>
  <si>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</si>
  <si>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</si>
  <si>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</si>
  <si>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</si>
  <si>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</si>
  <si>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</si>
  <si>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</si>
  <si>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</si>
  <si>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</si>
  <si>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</si>
  <si>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</si>
  <si>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</si>
  <si>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</si>
  <si>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</si>
  <si>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</si>
  <si>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</si>
  <si>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</si>
  <si>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</si>
  <si>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</si>
  <si>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</si>
  <si>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</si>
  <si>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</si>
  <si>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</si>
  <si>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</si>
  <si>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</si>
  <si>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</si>
  <si>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</si>
  <si>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</si>
  <si>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</si>
  <si>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</si>
  <si>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</si>
  <si>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</si>
  <si>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</si>
  <si>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</si>
  <si>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</si>
  <si>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</si>
  <si>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</si>
  <si>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</si>
  <si>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</si>
  <si>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</si>
  <si>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</si>
  <si>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</si>
  <si>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</si>
  <si>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</si>
  <si>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</si>
  <si>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</si>
  <si>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</si>
  <si>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</si>
  <si>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</si>
  <si>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</si>
  <si>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</si>
  <si>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</si>
  <si>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</si>
  <si>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</si>
  <si>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</si>
  <si>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</si>
  <si>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</si>
  <si>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</si>
  <si>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</si>
  <si>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</si>
  <si>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</si>
  <si>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</si>
  <si>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</si>
  <si>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</si>
  <si>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</si>
  <si>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</si>
  <si>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</si>
  <si>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</si>
  <si>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</si>
  <si>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</si>
  <si>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</si>
  <si>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</si>
  <si>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</si>
  <si>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</si>
  <si>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</si>
  <si>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</si>
  <si>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</si>
  <si>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</si>
  <si>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</si>
  <si>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</si>
  <si>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</si>
  <si>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</si>
  <si>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</si>
  <si>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</si>
  <si>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</si>
  <si>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</si>
  <si>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</si>
  <si>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</si>
  <si>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</si>
  <si>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</si>
  <si>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</si>
  <si>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</si>
  <si>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</si>
  <si>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</si>
  <si>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</si>
  <si>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</si>
  <si>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</si>
  <si>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</si>
  <si>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</si>
  <si>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</si>
  <si>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</si>
  <si>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</si>
  <si>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</si>
  <si>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</si>
  <si>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</si>
  <si>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</si>
  <si>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</si>
  <si>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</si>
  <si>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</si>
  <si>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</si>
  <si>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</si>
  <si>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</si>
  <si>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</si>
  <si>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</si>
  <si>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</si>
  <si>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</si>
  <si>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</si>
  <si>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</si>
  <si>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</si>
  <si>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</si>
  <si>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</si>
  <si>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</si>
  <si>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</si>
  <si>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</si>
  <si>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</si>
  <si>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</si>
  <si>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</si>
  <si>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</si>
  <si>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</si>
  <si>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</si>
  <si>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</si>
  <si>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</si>
  <si>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</si>
  <si>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</si>
  <si>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</si>
  <si>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</si>
  <si>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</si>
  <si>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</si>
  <si>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</si>
  <si>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</si>
  <si>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</si>
  <si>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</si>
  <si>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</si>
  <si>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</si>
  <si>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</si>
  <si>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</si>
  <si>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</si>
  <si>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</si>
  <si>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</si>
  <si>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</si>
  <si>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</si>
  <si>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</si>
  <si>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</si>
  <si>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</si>
  <si>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</si>
  <si>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</si>
  <si>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</si>
  <si>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</si>
  <si>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</si>
  <si>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</si>
  <si>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</si>
  <si>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</si>
  <si>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</si>
  <si>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</si>
  <si>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</si>
  <si>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</si>
  <si>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</si>
  <si>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</si>
  <si>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</si>
  <si>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</si>
  <si>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</si>
  <si>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</si>
  <si>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</si>
  <si>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</si>
  <si>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</si>
  <si>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</si>
  <si>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</si>
  <si>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</si>
  <si>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</si>
  <si>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</si>
  <si>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</si>
  <si>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</si>
  <si>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</si>
  <si>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</si>
  <si>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</si>
  <si>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</si>
  <si>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</si>
  <si>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</si>
  <si>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</si>
  <si>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</si>
  <si>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</si>
  <si>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</si>
  <si>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</si>
  <si>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</si>
  <si>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</si>
  <si>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</si>
  <si>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</si>
  <si>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</si>
  <si>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</si>
  <si>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</si>
  <si>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</si>
  <si>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</si>
  <si>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</si>
  <si>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</si>
  <si>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</si>
  <si>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</si>
  <si>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</si>
  <si>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</si>
  <si>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</si>
  <si>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</si>
  <si>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</si>
  <si>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</si>
  <si>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</si>
  <si>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</si>
  <si>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</si>
  <si>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</si>
  <si>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</si>
  <si>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</si>
  <si>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</si>
  <si>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</si>
  <si>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</si>
  <si>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</si>
  <si>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</si>
  <si>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</si>
  <si>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</si>
  <si>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</si>
  <si>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</si>
  <si>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</si>
  <si>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</si>
  <si>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</si>
  <si>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</si>
  <si>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</si>
  <si>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</si>
  <si>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</si>
  <si>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</si>
  <si>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</si>
  <si>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</si>
  <si>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</si>
  <si>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</si>
  <si>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</si>
  <si>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</si>
  <si>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</si>
  <si>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</si>
  <si>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</si>
  <si>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</si>
  <si>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</si>
  <si>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</si>
  <si>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</si>
  <si>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</si>
  <si>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</si>
  <si>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</si>
  <si>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</si>
  <si>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</si>
  <si>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</si>
  <si>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</si>
  <si>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</si>
  <si>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</si>
  <si>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</si>
  <si>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</si>
  <si>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</si>
  <si>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</si>
  <si>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</si>
  <si>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</si>
  <si>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</si>
  <si>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</si>
  <si>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</si>
  <si>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</si>
  <si>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</si>
  <si>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</si>
  <si>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</si>
  <si>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</si>
  <si>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</si>
  <si>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</si>
  <si>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</si>
  <si>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</si>
  <si>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</si>
  <si>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</si>
  <si>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</si>
  <si>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</si>
  <si>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</si>
  <si>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</si>
  <si>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</si>
  <si>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</si>
  <si>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</si>
  <si>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</si>
  <si>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</si>
  <si>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</si>
  <si>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</si>
  <si>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</si>
  <si>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</si>
  <si>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</si>
  <si>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</si>
  <si>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</si>
  <si>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</si>
  <si>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</si>
  <si>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</si>
  <si>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</si>
  <si>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</si>
  <si>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</si>
  <si>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</si>
  <si>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</si>
  <si>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</si>
  <si>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</si>
  <si>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</si>
  <si>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</si>
  <si>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</si>
  <si>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</si>
  <si>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</si>
  <si>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</si>
  <si>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</si>
  <si>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</si>
  <si>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</si>
  <si>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</si>
  <si>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</si>
  <si>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</si>
  <si>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</si>
  <si>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</si>
  <si>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</si>
  <si>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</si>
  <si>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</si>
  <si>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</si>
  <si>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</si>
  <si>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</si>
  <si>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</si>
  <si>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</si>
  <si>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</si>
  <si>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</si>
  <si>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</si>
  <si>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</si>
  <si>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</si>
  <si>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</si>
  <si>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</si>
  <si>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</si>
  <si>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</si>
  <si>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</si>
  <si>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</si>
  <si>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</si>
  <si>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</si>
  <si>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</si>
  <si>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</si>
  <si>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</si>
  <si>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</si>
  <si>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</si>
  <si>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</si>
  <si>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</si>
  <si>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</si>
  <si>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</si>
  <si>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</si>
  <si>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</si>
  <si>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</si>
  <si>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</si>
  <si>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</si>
  <si>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</si>
  <si>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</si>
  <si>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</si>
  <si>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</si>
  <si>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</si>
  <si>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</si>
  <si>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</si>
  <si>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</si>
  <si>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</si>
  <si>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</si>
  <si>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</si>
  <si>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</si>
  <si>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</si>
  <si>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</si>
  <si>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</si>
  <si>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</si>
  <si>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</si>
  <si>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</si>
  <si>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</si>
  <si>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</si>
  <si>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</si>
  <si>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</si>
  <si>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</si>
  <si>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</si>
  <si>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</si>
  <si>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</si>
  <si>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</si>
  <si>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</si>
  <si>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</si>
  <si>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</si>
  <si>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</si>
  <si>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</si>
  <si>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</si>
  <si>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</si>
  <si>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</si>
  <si>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</si>
  <si>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</si>
  <si>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</si>
  <si>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</si>
  <si>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</si>
  <si>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</si>
  <si>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</si>
  <si>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</si>
  <si>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</si>
  <si>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</si>
  <si>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</si>
  <si>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</si>
  <si>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</si>
  <si>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</si>
  <si>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</si>
  <si>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</si>
  <si>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</si>
  <si>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</si>
  <si>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</si>
  <si>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</si>
  <si>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</si>
  <si>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</si>
  <si>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</si>
  <si>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</si>
  <si>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</si>
  <si>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</si>
  <si>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</si>
  <si>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</si>
  <si>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</si>
  <si>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</si>
  <si>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</si>
  <si>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</si>
  <si>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</si>
  <si>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</si>
  <si>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</si>
  <si>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</si>
  <si>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</si>
  <si>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</si>
  <si>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</si>
  <si>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</si>
  <si>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</si>
  <si>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</si>
  <si>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</si>
  <si>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</si>
  <si>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</si>
  <si>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</si>
  <si>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</si>
  <si>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</si>
  <si>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</si>
  <si>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</si>
  <si>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</si>
  <si>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</si>
  <si>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</si>
  <si>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</si>
  <si>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</si>
  <si>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</si>
  <si>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</si>
  <si>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</si>
  <si>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</si>
  <si>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</si>
  <si>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</si>
  <si>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</si>
  <si>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</si>
  <si>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</si>
  <si>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</si>
  <si>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</si>
  <si>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</si>
  <si>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</si>
  <si>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</si>
  <si>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</si>
  <si>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</si>
  <si>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</si>
  <si>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</si>
  <si>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</si>
  <si>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</si>
  <si>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</si>
  <si>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</si>
  <si>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</si>
  <si>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</si>
  <si>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</si>
  <si>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</si>
  <si>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</si>
  <si>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</si>
  <si>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</si>
  <si>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</si>
  <si>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</si>
  <si>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</si>
  <si>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</si>
  <si>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</si>
  <si>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</si>
  <si>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</si>
  <si>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</si>
  <si>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</si>
  <si>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</si>
  <si>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</si>
  <si>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</si>
  <si>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</si>
  <si>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</si>
  <si>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</si>
  <si>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</si>
  <si>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</si>
  <si>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</si>
  <si>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</si>
  <si>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</si>
  <si>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</si>
  <si>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</si>
  <si>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</si>
  <si>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</si>
  <si>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</si>
  <si>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</si>
  <si>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</si>
  <si>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</si>
  <si>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</si>
  <si>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</si>
  <si>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</si>
  <si>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</si>
  <si>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</si>
  <si>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</si>
  <si>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</si>
  <si>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</si>
  <si>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</si>
  <si>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</si>
  <si>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</si>
  <si>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</si>
  <si>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</si>
  <si>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</si>
  <si>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</si>
  <si>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</si>
  <si>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</si>
  <si>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</si>
  <si>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</si>
  <si>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</si>
  <si>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</si>
  <si>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</si>
  <si>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</si>
  <si>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</si>
  <si>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</si>
  <si>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</si>
  <si>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</si>
  <si>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</si>
  <si>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</si>
  <si>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</si>
  <si>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</si>
  <si>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</si>
  <si>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</si>
  <si>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</si>
  <si>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</si>
  <si>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</si>
  <si>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</si>
  <si>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</si>
  <si>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</si>
  <si>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</si>
  <si>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</si>
  <si>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</si>
  <si>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</si>
  <si>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</si>
  <si>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</si>
  <si>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</si>
  <si>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</si>
  <si>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</si>
  <si>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</si>
  <si>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</si>
  <si>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</si>
  <si>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</si>
  <si>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</si>
  <si>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</si>
  <si>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</si>
  <si>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</si>
  <si>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</si>
  <si>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</si>
  <si>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</si>
  <si>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</si>
  <si>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</si>
  <si>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</si>
  <si>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</si>
  <si>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</si>
  <si>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</si>
  <si>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</si>
  <si>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</si>
  <si>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</si>
  <si>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</si>
  <si>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</si>
  <si>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</si>
  <si>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</si>
  <si>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</si>
  <si>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</si>
  <si>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</si>
  <si>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</si>
  <si>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</si>
  <si>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</si>
  <si>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</si>
  <si>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</si>
  <si>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</si>
  <si>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</si>
  <si>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</si>
  <si>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</si>
  <si>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</si>
  <si>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</si>
  <si>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</si>
  <si>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</si>
  <si>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</si>
  <si>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</si>
  <si>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</si>
  <si>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</si>
  <si>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</si>
  <si>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</si>
  <si>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</si>
  <si>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</si>
  <si>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</si>
  <si>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</si>
  <si>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</si>
  <si>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</si>
  <si>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</si>
  <si>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</si>
  <si>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</si>
  <si>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</si>
  <si>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</si>
  <si>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</si>
  <si>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</si>
  <si>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</si>
  <si>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</si>
  <si>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</si>
  <si>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</si>
  <si>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</si>
  <si>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</si>
  <si>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</si>
  <si>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</si>
  <si>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</si>
  <si>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</si>
  <si>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</si>
  <si>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</si>
  <si>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</si>
  <si>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</si>
  <si>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</si>
  <si>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</si>
  <si>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</si>
  <si>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</si>
  <si>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</si>
  <si>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</si>
  <si>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</si>
  <si>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</si>
  <si>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</si>
  <si>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</si>
  <si>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</si>
  <si>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</si>
  <si>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</si>
  <si>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</si>
  <si>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</si>
  <si>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</si>
  <si>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</si>
  <si>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</si>
  <si>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</si>
  <si>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</si>
  <si>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</si>
  <si>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</si>
  <si>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</si>
  <si>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</si>
  <si>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</si>
  <si>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</si>
  <si>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</si>
  <si>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</si>
  <si>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</si>
  <si>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</si>
  <si>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</si>
  <si>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</si>
  <si>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</si>
  <si>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</si>
  <si>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</si>
  <si>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</si>
  <si>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</si>
  <si>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</si>
  <si>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</si>
  <si>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</si>
  <si>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</si>
  <si>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</si>
  <si>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</si>
  <si>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</si>
  <si>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</si>
  <si>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</si>
  <si>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</si>
  <si>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</si>
  <si>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</si>
  <si>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</si>
  <si>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</si>
  <si>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</si>
  <si>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</si>
  <si>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</si>
  <si>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</si>
  <si>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</si>
  <si>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</si>
  <si>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</si>
  <si>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</si>
  <si>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</si>
  <si>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</si>
  <si>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</si>
  <si>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</si>
  <si>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</si>
  <si>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</si>
  <si>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</si>
  <si>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</si>
  <si>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</si>
  <si>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</si>
  <si>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</si>
  <si>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</si>
  <si>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</si>
  <si>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</si>
  <si>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</si>
  <si>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</si>
  <si>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</si>
  <si>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</si>
  <si>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</si>
  <si>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</si>
  <si>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</si>
  <si>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</si>
  <si>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</si>
  <si>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</si>
  <si>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</si>
  <si>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</si>
  <si>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</si>
  <si>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</si>
  <si>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</si>
  <si>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</si>
  <si>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</si>
  <si>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</si>
  <si>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</si>
  <si>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</si>
  <si>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</si>
  <si>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</si>
  <si>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</si>
  <si>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</si>
  <si>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</si>
  <si>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</si>
  <si>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</si>
  <si>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</si>
  <si>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</si>
  <si>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</si>
  <si>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</si>
  <si>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</si>
  <si>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</si>
  <si>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</si>
  <si>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</si>
  <si>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</si>
  <si>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</si>
  <si>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</si>
  <si>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</si>
  <si>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</si>
  <si>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</si>
  <si>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</si>
  <si>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</si>
  <si>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</si>
  <si>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</si>
  <si>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</si>
  <si>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</si>
  <si>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</si>
  <si>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</si>
  <si>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</si>
  <si>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</si>
  <si>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</si>
  <si>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</si>
  <si>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</si>
  <si>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</si>
  <si>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</si>
  <si>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</si>
  <si>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</si>
  <si>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</si>
  <si>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</si>
  <si>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</si>
  <si>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</si>
  <si>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</si>
  <si>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</si>
  <si>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</si>
  <si>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</si>
  <si>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</si>
  <si>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</si>
  <si>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</si>
  <si>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</si>
  <si>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</si>
  <si>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</si>
  <si>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</si>
  <si>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</si>
  <si>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</si>
  <si>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</si>
  <si>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</si>
  <si>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</si>
  <si>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</si>
  <si>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</si>
  <si>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</si>
  <si>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</si>
  <si>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</si>
  <si>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</si>
  <si>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</si>
  <si>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</si>
  <si>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</si>
  <si>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</si>
  <si>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</si>
  <si>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</si>
  <si>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</si>
  <si>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</si>
  <si>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</si>
  <si>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</si>
  <si>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</si>
  <si>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</si>
  <si>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</si>
  <si>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</si>
  <si>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</si>
  <si>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</si>
  <si>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</si>
  <si>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</si>
  <si>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</si>
  <si>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</si>
  <si>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</si>
  <si>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</si>
  <si>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</si>
  <si>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</si>
  <si>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</si>
  <si>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</si>
  <si>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</si>
  <si>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</si>
  <si>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</si>
  <si>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</si>
  <si>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</si>
  <si>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</si>
  <si>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</si>
  <si>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</si>
  <si>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</si>
  <si>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</si>
  <si>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</si>
  <si>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</si>
  <si>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</si>
  <si>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</si>
  <si>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</si>
  <si>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</si>
  <si>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</si>
  <si>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</si>
  <si>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</si>
  <si>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</si>
  <si>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</si>
  <si>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</si>
  <si>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</si>
  <si>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</si>
  <si>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</si>
  <si>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</si>
  <si>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</si>
  <si>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</si>
  <si>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</si>
  <si>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</si>
  <si>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</si>
  <si>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</si>
  <si>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</si>
  <si>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</si>
  <si>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</si>
  <si>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</si>
  <si>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</si>
  <si>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</si>
  <si>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</si>
  <si>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</si>
  <si>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</si>
  <si>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</si>
  <si>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</si>
  <si>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</si>
  <si>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</si>
  <si>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</si>
  <si>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</si>
  <si>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</si>
  <si>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</si>
  <si>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</si>
  <si>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</si>
  <si>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</si>
  <si>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</si>
  <si>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</si>
  <si>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</si>
  <si>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</si>
  <si>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</si>
  <si>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</si>
  <si>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</si>
  <si>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</si>
  <si>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</si>
  <si>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</si>
  <si>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</si>
  <si>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</si>
  <si>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</si>
  <si>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</si>
  <si>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</si>
  <si>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</si>
  <si>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</si>
  <si>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</si>
  <si>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</si>
  <si>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</si>
  <si>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</si>
  <si>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</si>
  <si>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</si>
  <si>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</si>
  <si>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</si>
  <si>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</si>
  <si>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</si>
  <si>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</si>
  <si>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</si>
  <si>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</si>
  <si>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</si>
  <si>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</si>
  <si>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</si>
  <si>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</si>
  <si>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</si>
  <si>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</si>
  <si>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</si>
  <si>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</si>
  <si>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</si>
  <si>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</si>
  <si>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</si>
  <si>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</si>
  <si>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</si>
  <si>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</si>
  <si>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</si>
  <si>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</si>
  <si>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</si>
  <si>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</si>
  <si>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</si>
  <si>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</si>
  <si>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</si>
  <si>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</si>
  <si>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</si>
  <si>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</si>
  <si>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</si>
  <si>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</si>
  <si>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</si>
  <si>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</si>
  <si>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</si>
  <si>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</si>
  <si>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</si>
  <si>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</si>
  <si>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</si>
  <si>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</si>
  <si>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</si>
  <si>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</si>
  <si>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</si>
  <si>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</si>
  <si>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</si>
  <si>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</si>
  <si>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</si>
  <si>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</si>
  <si>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</si>
  <si>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</si>
  <si>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</si>
  <si>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</si>
  <si>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</si>
  <si>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</si>
  <si>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</si>
  <si>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</si>
  <si>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</si>
  <si>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</si>
  <si>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</si>
  <si>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</si>
  <si>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</si>
  <si>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</si>
  <si>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</si>
  <si>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</si>
  <si>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</si>
  <si>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</si>
  <si>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</si>
  <si>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</si>
  <si>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</si>
  <si>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</si>
  <si>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</si>
  <si>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</si>
  <si>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</si>
  <si>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</si>
  <si>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</si>
  <si>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</si>
  <si>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</si>
  <si>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</si>
  <si>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</si>
  <si>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</si>
  <si>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</si>
  <si>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</si>
  <si>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</si>
  <si>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</si>
  <si>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</si>
  <si>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</si>
  <si>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</si>
  <si>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</si>
  <si>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</si>
  <si>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</si>
  <si>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</si>
  <si>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</si>
  <si>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</si>
  <si>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</si>
  <si>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</si>
  <si>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</si>
  <si>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</si>
  <si>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</si>
  <si>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</si>
  <si>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</si>
  <si>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</si>
  <si>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</si>
  <si>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</si>
  <si>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</si>
  <si>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</si>
  <si>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</si>
  <si>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</si>
  <si>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</si>
  <si>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</si>
  <si>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</si>
  <si>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</si>
  <si>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</si>
  <si>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</si>
  <si>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</si>
  <si>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</si>
  <si>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</si>
  <si>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</si>
  <si>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</si>
  <si>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</si>
  <si>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</si>
  <si>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</si>
  <si>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</si>
  <si>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</si>
  <si>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</si>
  <si>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</si>
  <si>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</si>
  <si>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</si>
  <si>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</si>
  <si>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</si>
  <si>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</si>
  <si>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</si>
  <si>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</si>
  <si>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</si>
  <si>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</si>
  <si>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</si>
  <si>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</si>
  <si>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</si>
  <si>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</si>
  <si>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</si>
  <si>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</si>
  <si>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</si>
  <si>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</si>
  <si>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</si>
  <si>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</si>
  <si>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</si>
  <si>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</si>
  <si>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</si>
  <si>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</si>
  <si>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</si>
  <si>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</si>
  <si>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</si>
  <si>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</si>
  <si>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</si>
  <si>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</si>
  <si>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</si>
  <si>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</si>
  <si>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</si>
  <si>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</si>
  <si>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</si>
  <si>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</si>
  <si>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</si>
  <si>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</si>
  <si>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</si>
  <si>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</si>
  <si>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</si>
  <si>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</si>
  <si>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</si>
  <si>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</si>
  <si>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</si>
  <si>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</si>
  <si>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</si>
  <si>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</si>
  <si>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</si>
  <si>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</si>
  <si>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</si>
  <si>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</si>
  <si>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</si>
  <si>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</si>
  <si>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</si>
  <si>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</si>
  <si>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</si>
  <si>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</si>
  <si>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</si>
  <si>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</si>
  <si>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</si>
  <si>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</si>
  <si>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</si>
  <si>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</si>
  <si>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</si>
  <si>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</si>
  <si>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</si>
  <si>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</si>
  <si>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</si>
  <si>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</si>
  <si>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</si>
  <si>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</si>
  <si>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</si>
  <si>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</si>
  <si>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</si>
  <si>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</si>
  <si>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</si>
  <si>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</si>
  <si>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</si>
  <si>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</si>
  <si>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</si>
  <si>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</si>
  <si>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</si>
  <si>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</si>
  <si>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</si>
  <si>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</si>
  <si>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</si>
  <si>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</si>
  <si>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</si>
  <si>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</si>
  <si>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</si>
  <si>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</si>
  <si>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</si>
  <si>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</si>
  <si>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</si>
  <si>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</si>
  <si>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</si>
  <si>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</si>
  <si>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</si>
  <si>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</si>
  <si>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</si>
  <si>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</si>
  <si>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</si>
  <si>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</si>
  <si>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</si>
  <si>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</si>
  <si>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</si>
  <si>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</si>
  <si>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</si>
  <si>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</si>
  <si>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</si>
  <si>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</si>
  <si>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</si>
  <si>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</si>
  <si>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</si>
  <si>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</si>
  <si>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</si>
  <si>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</si>
  <si>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</si>
  <si>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</si>
  <si>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</si>
  <si>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</si>
  <si>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</si>
  <si>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</si>
  <si>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</si>
  <si>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</si>
  <si>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</si>
  <si>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</si>
  <si>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</si>
  <si>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</si>
  <si>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</si>
  <si>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</si>
  <si>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</si>
  <si>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</si>
  <si>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</si>
  <si>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</si>
  <si>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</si>
  <si>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</si>
  <si>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</si>
  <si>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</si>
  <si>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</si>
  <si>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</si>
  <si>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</si>
  <si>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</si>
  <si>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</si>
  <si>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</si>
  <si>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</si>
  <si>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</si>
  <si>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</si>
  <si>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</si>
  <si>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</si>
  <si>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</si>
  <si>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</si>
  <si>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</si>
  <si>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</si>
  <si>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</si>
  <si>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</si>
  <si>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</si>
  <si>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</si>
  <si>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</si>
  <si>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</si>
  <si>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</si>
  <si>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</si>
  <si>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</si>
  <si>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</si>
  <si>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</si>
  <si>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</si>
  <si>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</si>
  <si>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</si>
  <si>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</si>
  <si>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</si>
  <si>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</si>
  <si>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</si>
  <si>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</si>
  <si>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</si>
  <si>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</si>
  <si>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</si>
  <si>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</si>
  <si>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</si>
  <si>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</si>
  <si>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</si>
  <si>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</si>
  <si>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</si>
  <si>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</si>
  <si>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</si>
  <si>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</si>
  <si>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</si>
  <si>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</si>
  <si>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</si>
  <si>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</si>
  <si>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</si>
  <si>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</si>
  <si>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</si>
  <si>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</si>
  <si>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</si>
  <si>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</si>
  <si>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</si>
  <si>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</si>
  <si>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</si>
  <si>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</si>
  <si>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</si>
  <si>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</si>
  <si>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</si>
  <si>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</si>
  <si>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</si>
  <si>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</si>
  <si>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</si>
  <si>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</si>
  <si>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</si>
  <si>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</si>
  <si>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</si>
  <si>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</si>
  <si>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</si>
  <si>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</si>
  <si>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</si>
  <si>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</si>
  <si>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</si>
  <si>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</si>
  <si>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</si>
  <si>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</si>
  <si>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</si>
  <si>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</si>
  <si>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</si>
  <si>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</si>
  <si>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</si>
  <si>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</si>
  <si>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</si>
  <si>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</si>
  <si>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</si>
  <si>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</si>
  <si>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</si>
  <si>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</si>
  <si>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</si>
  <si>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</si>
  <si>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</si>
  <si>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</si>
  <si>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</si>
  <si>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</si>
  <si>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</si>
  <si>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</si>
  <si>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</si>
  <si>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</si>
  <si>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</si>
  <si>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</si>
  <si>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</si>
  <si>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</si>
  <si>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</si>
  <si>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</si>
  <si>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</si>
  <si>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</si>
  <si>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</si>
  <si>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</si>
  <si>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</si>
  <si>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</si>
  <si>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</si>
  <si>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</si>
  <si>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</si>
  <si>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</si>
  <si>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</si>
  <si>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</si>
  <si>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</si>
  <si>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</si>
  <si>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</si>
  <si>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</si>
  <si>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</si>
  <si>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</si>
  <si>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</si>
  <si>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</si>
  <si>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</si>
  <si>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</si>
  <si>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</si>
  <si>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</si>
  <si>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</si>
  <si>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</si>
  <si>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</si>
  <si>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</si>
  <si>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</si>
  <si>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</si>
  <si>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</si>
  <si>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</si>
  <si>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</si>
  <si>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</si>
  <si>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</si>
  <si>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</si>
  <si>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</si>
  <si>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</si>
  <si>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</si>
  <si>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</si>
  <si>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</si>
  <si>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</si>
  <si>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</si>
  <si>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</si>
  <si>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</si>
  <si>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</si>
  <si>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</si>
  <si>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</si>
  <si>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</si>
  <si>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</si>
  <si>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</si>
  <si>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</si>
  <si>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</si>
  <si>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</si>
  <si>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</si>
  <si>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</si>
  <si>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</si>
  <si>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</si>
  <si>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</si>
  <si>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</si>
  <si>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</si>
  <si>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</si>
  <si>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</si>
  <si>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</si>
  <si>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</si>
  <si>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</si>
  <si>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</si>
  <si>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</si>
  <si>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</si>
  <si>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</si>
  <si>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</si>
  <si>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</si>
  <si>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</si>
  <si>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</si>
  <si>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</si>
  <si>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</si>
  <si>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</si>
  <si>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</si>
  <si>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</si>
  <si>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</si>
  <si>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</si>
  <si>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</si>
  <si>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</si>
  <si>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</si>
  <si>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</si>
  <si>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</si>
  <si>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</si>
  <si>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</si>
  <si>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</si>
  <si>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</si>
  <si>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</si>
  <si>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</si>
  <si>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</si>
  <si>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</si>
  <si>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</si>
  <si>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</si>
  <si>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</si>
  <si>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</si>
  <si>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</si>
  <si>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</si>
  <si>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</si>
  <si>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</si>
  <si>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</si>
  <si>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</si>
  <si>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</si>
  <si>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</si>
  <si>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</si>
  <si>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</si>
  <si>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</si>
  <si>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</si>
  <si>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</si>
  <si>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</si>
  <si>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</si>
  <si>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</si>
  <si>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</si>
  <si>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</si>
  <si>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</si>
  <si>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</si>
  <si>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</si>
  <si>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</si>
  <si>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</si>
  <si>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</si>
  <si>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</si>
  <si>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</si>
  <si>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</si>
  <si>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</si>
  <si>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</si>
  <si>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</si>
  <si>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</si>
  <si>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</si>
  <si>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</si>
  <si>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</si>
  <si>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</si>
  <si>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</si>
  <si>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</si>
  <si>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</si>
  <si>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</si>
  <si>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</si>
  <si>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</si>
  <si>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</si>
  <si>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</si>
  <si>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</si>
  <si>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</si>
  <si>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</si>
  <si>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</si>
  <si>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</si>
  <si>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</si>
  <si>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</si>
  <si>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</si>
  <si>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</si>
  <si>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</si>
  <si>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</si>
  <si>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</si>
  <si>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</si>
  <si>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</si>
  <si>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</si>
  <si>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</si>
  <si>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</si>
  <si>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</si>
  <si>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</si>
  <si>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</si>
  <si>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</si>
  <si>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</si>
  <si>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</si>
  <si>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</si>
  <si>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</si>
  <si>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</si>
  <si>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</si>
  <si>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</si>
  <si>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</si>
  <si>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</si>
  <si>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</si>
  <si>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</si>
  <si>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</si>
  <si>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</si>
  <si>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</si>
  <si>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</si>
  <si>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</si>
  <si>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</si>
  <si>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</si>
  <si>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</si>
  <si>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</si>
  <si>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</si>
  <si>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</si>
  <si>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</si>
  <si>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</si>
  <si>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</si>
  <si>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</si>
  <si>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</si>
  <si>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</si>
  <si>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</si>
  <si>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</si>
  <si>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</si>
  <si>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</si>
  <si>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</si>
  <si>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</si>
  <si>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</si>
  <si>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</si>
  <si>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</si>
  <si>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</si>
  <si>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</si>
  <si>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</si>
  <si>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</si>
  <si>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</si>
  <si>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</si>
  <si>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</si>
  <si>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</si>
  <si>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</si>
  <si>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</si>
  <si>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</si>
  <si>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</si>
  <si>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</si>
  <si>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</si>
  <si>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</si>
  <si>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</si>
  <si>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</si>
  <si>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</si>
  <si>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</si>
  <si>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</si>
  <si>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</si>
  <si>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</si>
  <si>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</si>
  <si>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</si>
  <si>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</si>
  <si>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</si>
  <si>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</si>
  <si>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</si>
  <si>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</si>
  <si>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</si>
  <si>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</si>
  <si>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</si>
  <si>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</si>
  <si>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</si>
  <si>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</si>
  <si>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</si>
  <si>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</si>
  <si>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</si>
  <si>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</si>
  <si>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</si>
  <si>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</si>
  <si>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</si>
  <si>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</si>
  <si>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</si>
  <si>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</si>
  <si>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</si>
  <si>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</si>
  <si>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</si>
  <si>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</si>
  <si>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</si>
  <si>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</si>
  <si>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</si>
  <si>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</si>
  <si>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</si>
  <si>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</si>
  <si>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</si>
  <si>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</si>
  <si>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</si>
  <si>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</si>
  <si>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</si>
  <si>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</si>
  <si>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</si>
  <si>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</si>
  <si>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</si>
  <si>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</si>
  <si>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</si>
  <si>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</si>
  <si>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</si>
  <si>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</si>
  <si>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</si>
  <si>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</si>
  <si>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</si>
  <si>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</si>
  <si>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</si>
  <si>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</si>
  <si>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</si>
  <si>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</si>
  <si>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</si>
  <si>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</si>
  <si>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</si>
  <si>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</si>
  <si>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</si>
  <si>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</si>
  <si>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</si>
  <si>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</si>
  <si>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</si>
  <si>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</si>
  <si>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</si>
  <si>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</si>
  <si>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</si>
  <si>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</si>
  <si>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</si>
  <si>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</si>
  <si>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</si>
  <si>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</si>
  <si>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</si>
  <si>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</si>
  <si>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</si>
  <si>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</si>
  <si>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</si>
  <si>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</si>
  <si>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</si>
  <si>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</si>
  <si>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</si>
  <si>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</si>
  <si>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</si>
  <si>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</si>
  <si>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</si>
  <si>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</si>
  <si>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</si>
  <si>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</si>
  <si>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</si>
  <si>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</si>
  <si>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</si>
  <si>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</si>
  <si>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</si>
  <si>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</si>
  <si>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</si>
  <si>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</si>
  <si>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</si>
  <si>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</si>
  <si>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</si>
  <si>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</si>
  <si>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</si>
  <si>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</si>
  <si>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</si>
  <si>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</si>
  <si>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</si>
  <si>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</si>
  <si>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</si>
  <si>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</si>
  <si>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</si>
  <si>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</si>
  <si>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</si>
  <si>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</si>
  <si>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</si>
  <si>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</si>
  <si>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</si>
  <si>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</si>
  <si>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</si>
  <si>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</si>
  <si>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</si>
  <si>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</si>
  <si>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</si>
  <si>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</si>
  <si>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</si>
  <si>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</si>
  <si>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</si>
  <si>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</si>
  <si>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</si>
  <si>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</si>
  <si>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</si>
  <si>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</si>
  <si>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</si>
  <si>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</si>
  <si>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</si>
  <si>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</si>
  <si>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</si>
  <si>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</si>
  <si>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</si>
  <si>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</si>
  <si>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</si>
  <si>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</si>
  <si>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</si>
  <si>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</si>
  <si>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</si>
  <si>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</si>
  <si>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</si>
  <si>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</si>
  <si>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</si>
  <si>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</si>
  <si>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</si>
  <si>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</si>
  <si>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</si>
  <si>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</si>
  <si>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</si>
  <si>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</si>
  <si>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</si>
  <si>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</si>
  <si>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</si>
  <si>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</si>
  <si>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</si>
  <si>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</si>
  <si>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</si>
  <si>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</si>
  <si>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</si>
  <si>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</si>
  <si>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</si>
  <si>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</si>
  <si>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</si>
  <si>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</si>
  <si>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</si>
  <si>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</si>
  <si>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</si>
  <si>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</si>
  <si>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</si>
  <si>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</si>
  <si>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</si>
  <si>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</si>
  <si>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</si>
  <si>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</si>
  <si>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</si>
  <si>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</si>
  <si>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</si>
  <si>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</si>
  <si>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</si>
  <si>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</si>
  <si>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</si>
  <si>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</si>
  <si>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</si>
  <si>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</si>
  <si>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</si>
  <si>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</si>
  <si>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</si>
  <si>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</si>
  <si>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</si>
  <si>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</si>
  <si>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</si>
  <si>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</si>
  <si>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</si>
  <si>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</si>
  <si>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</si>
  <si>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</si>
  <si>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</si>
  <si>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</si>
  <si>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</si>
  <si>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</si>
  <si>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</si>
  <si>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</si>
  <si>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</si>
  <si>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</si>
  <si>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</si>
  <si>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</si>
  <si>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</si>
  <si>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</si>
  <si>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</si>
  <si>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</si>
  <si>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</si>
  <si>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</si>
  <si>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</si>
  <si>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</si>
  <si>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</si>
  <si>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</si>
  <si>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</si>
  <si>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</si>
  <si>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</si>
  <si>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</si>
  <si>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</si>
  <si>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</si>
  <si>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</si>
  <si>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</si>
  <si>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</si>
  <si>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</si>
  <si>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</si>
  <si>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</si>
  <si>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</si>
  <si>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</si>
  <si>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</si>
  <si>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</si>
  <si>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</si>
  <si>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</si>
  <si>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</si>
  <si>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</si>
  <si>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</si>
  <si>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</si>
  <si>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</si>
  <si>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</si>
  <si>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</si>
  <si>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</si>
  <si>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</si>
  <si>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</si>
  <si>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</si>
  <si>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</si>
  <si>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</si>
  <si>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</si>
  <si>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</si>
  <si>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</si>
  <si>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</si>
  <si>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</si>
  <si>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</si>
  <si>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</si>
  <si>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</si>
  <si>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</si>
  <si>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</si>
  <si>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</si>
  <si>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</si>
  <si>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</si>
  <si>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</si>
  <si>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</si>
  <si>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</si>
  <si>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</si>
  <si>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</si>
  <si>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</si>
  <si>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</si>
  <si>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</si>
  <si>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</si>
  <si>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</si>
  <si>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</si>
  <si>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</si>
  <si>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</si>
  <si>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</si>
  <si>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</si>
  <si>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</si>
  <si>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</si>
  <si>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</si>
  <si>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</si>
  <si>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</si>
  <si>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</si>
  <si>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</si>
  <si>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</si>
  <si>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</si>
  <si>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</si>
  <si>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</si>
  <si>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</si>
  <si>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</si>
  <si>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</si>
  <si>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</si>
  <si>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</si>
  <si>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</si>
  <si>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</si>
  <si>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</si>
  <si>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</si>
  <si>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</si>
  <si>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</si>
  <si>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</si>
  <si>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</si>
  <si>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</si>
  <si>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</si>
  <si>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</si>
  <si>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</si>
  <si>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</si>
  <si>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</si>
  <si>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</si>
  <si>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</si>
  <si>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</si>
  <si>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</si>
  <si>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</si>
  <si>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</si>
  <si>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</si>
  <si>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</si>
  <si>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</si>
  <si>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</si>
  <si>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</si>
  <si>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</si>
  <si>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</si>
  <si>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</si>
  <si>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</si>
  <si>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</si>
  <si>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</si>
  <si>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</si>
  <si>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</si>
  <si>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</si>
  <si>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</si>
  <si>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</si>
  <si>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</si>
  <si>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</si>
  <si>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</si>
  <si>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</si>
  <si>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</si>
  <si>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</si>
  <si>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</si>
  <si>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</si>
  <si>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</si>
  <si>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</si>
  <si>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</si>
  <si>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</si>
  <si>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</si>
  <si>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</si>
  <si>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</si>
  <si>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</si>
  <si>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</si>
  <si>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</si>
  <si>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</si>
  <si>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</si>
  <si>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</si>
  <si>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</si>
  <si>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</si>
  <si>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</si>
  <si>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</si>
  <si>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</si>
  <si>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</si>
  <si>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</si>
  <si>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</si>
  <si>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</si>
  <si>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</si>
  <si>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</si>
  <si>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</si>
  <si>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</si>
  <si>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</si>
  <si>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</si>
  <si>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</si>
  <si>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</si>
  <si>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</si>
  <si>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</si>
  <si>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</si>
  <si>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</si>
  <si>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</si>
  <si>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</si>
  <si>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</si>
  <si>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</si>
  <si>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</si>
  <si>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</si>
  <si>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</si>
  <si>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</si>
  <si>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</si>
  <si>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</si>
  <si>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</si>
  <si>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</si>
  <si>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</si>
  <si>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</si>
  <si>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</si>
  <si>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</si>
  <si>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</si>
  <si>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</si>
  <si>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</si>
  <si>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</si>
  <si>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</si>
  <si>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</si>
  <si>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</si>
  <si>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</si>
  <si>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</si>
  <si>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</si>
  <si>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</si>
  <si>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</si>
  <si>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</si>
  <si>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</si>
  <si>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</si>
  <si>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</si>
  <si>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</si>
  <si>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</si>
  <si>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</si>
  <si>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</si>
  <si>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</si>
  <si>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</si>
  <si>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</si>
  <si>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</si>
  <si>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</si>
  <si>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</si>
  <si>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</si>
  <si>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</si>
  <si>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</si>
  <si>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</si>
  <si>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</si>
  <si>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</si>
  <si>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</si>
  <si>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</si>
  <si>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</si>
  <si>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</si>
  <si>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</si>
  <si>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</si>
  <si>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</si>
  <si>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</si>
  <si>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</si>
  <si>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</si>
  <si>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</si>
  <si>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</si>
  <si>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</si>
  <si>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</si>
  <si>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</si>
  <si>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</si>
  <si>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</si>
  <si>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</si>
  <si>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</si>
  <si>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</si>
  <si>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</si>
  <si>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</si>
  <si>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</si>
  <si>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</si>
  <si>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</si>
  <si>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</si>
  <si>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</si>
  <si>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</si>
  <si>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</si>
  <si>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</si>
  <si>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</si>
  <si>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</si>
  <si>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</si>
  <si>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</si>
  <si>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</si>
  <si>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</si>
  <si>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</si>
  <si>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</si>
  <si>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</si>
  <si>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</si>
  <si>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</si>
  <si>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</si>
  <si>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</si>
  <si>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</si>
  <si>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</si>
  <si>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</si>
  <si>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</si>
  <si>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</si>
  <si>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</si>
  <si>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</si>
  <si>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</si>
  <si>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</si>
  <si>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</si>
  <si>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</si>
  <si>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</si>
  <si>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</si>
  <si>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</si>
  <si>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</si>
  <si>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</si>
  <si>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</si>
  <si>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</si>
  <si>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</si>
  <si>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</si>
  <si>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</si>
  <si>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</si>
  <si>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</si>
  <si>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</si>
  <si>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</si>
  <si>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</si>
  <si>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</si>
  <si>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</si>
  <si>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</si>
  <si>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</si>
  <si>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</si>
  <si>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</si>
  <si>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</si>
  <si>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</si>
  <si>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</si>
  <si>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</si>
  <si>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</si>
  <si>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</si>
  <si>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</si>
  <si>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</si>
  <si>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</si>
  <si>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</si>
  <si>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</si>
  <si>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</si>
  <si>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</si>
  <si>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</si>
  <si>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</si>
  <si>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</si>
  <si>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</si>
  <si>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</si>
  <si>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</si>
  <si>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</si>
  <si>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</si>
  <si>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</si>
  <si>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</si>
  <si>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</si>
  <si>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</si>
  <si>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</si>
  <si>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</si>
  <si>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</si>
  <si>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</si>
  <si>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</si>
  <si>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</si>
  <si>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</si>
  <si>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</si>
  <si>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</si>
  <si>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</si>
  <si>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</si>
  <si>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</si>
  <si>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</si>
  <si>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</si>
  <si>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</si>
  <si>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</si>
  <si>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</si>
  <si>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</si>
  <si>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</si>
  <si>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</si>
  <si>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</si>
  <si>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</si>
  <si>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</si>
  <si>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</si>
  <si>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</si>
  <si>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</si>
  <si>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</si>
  <si>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</si>
  <si>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</si>
  <si>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</si>
  <si>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</si>
  <si>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</si>
  <si>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</si>
  <si>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</si>
  <si>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</si>
  <si>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</si>
  <si>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</si>
  <si>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</si>
  <si>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</si>
  <si>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</si>
  <si>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</si>
  <si>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</si>
  <si>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</si>
  <si>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</si>
  <si>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</si>
  <si>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</si>
  <si>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</si>
  <si>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</si>
  <si>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</si>
  <si>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</si>
  <si>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</si>
  <si>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</si>
  <si>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</si>
  <si>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</si>
  <si>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</si>
  <si>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</si>
  <si>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</si>
  <si>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</si>
  <si>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</si>
  <si>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</si>
  <si>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</si>
  <si>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</si>
  <si>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</si>
  <si>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</si>
  <si>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</si>
  <si>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</si>
  <si>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</si>
  <si>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</si>
  <si>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</si>
  <si>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</si>
  <si>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</si>
  <si>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</si>
  <si>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</si>
  <si>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</si>
  <si>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</si>
  <si>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</si>
  <si>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</si>
  <si>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</si>
  <si>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</si>
  <si>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</si>
  <si>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</si>
  <si>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</si>
  <si>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</si>
  <si>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</si>
  <si>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</si>
  <si>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</si>
  <si>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</si>
  <si>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</si>
  <si>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</si>
  <si>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</si>
  <si>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</si>
  <si>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</si>
  <si>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</si>
  <si>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</si>
  <si>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</si>
  <si>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</si>
  <si>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</si>
  <si>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</si>
  <si>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</si>
  <si>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</si>
  <si>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</si>
  <si>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</si>
  <si>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</si>
  <si>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</si>
  <si>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</si>
  <si>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</si>
  <si>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</si>
  <si>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</si>
  <si>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</si>
  <si>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</si>
  <si>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</si>
  <si>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</si>
  <si>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</si>
  <si>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</si>
  <si>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</si>
  <si>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</si>
  <si>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</si>
  <si>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</si>
  <si>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</si>
  <si>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</si>
  <si>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</si>
  <si>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</si>
  <si>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</si>
  <si>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</si>
  <si>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</si>
  <si>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</si>
  <si>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</si>
  <si>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</si>
  <si>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</si>
  <si>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</si>
  <si>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</si>
  <si>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</si>
  <si>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</si>
  <si>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</si>
  <si>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</si>
  <si>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</si>
  <si>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</si>
  <si>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</si>
  <si>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</si>
  <si>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</si>
  <si>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</si>
  <si>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</si>
  <si>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</si>
  <si>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</si>
  <si>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</si>
  <si>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</si>
  <si>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</si>
  <si>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</si>
  <si>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</si>
  <si>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</si>
  <si>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</si>
  <si>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</si>
  <si>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</si>
  <si>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</si>
  <si>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</si>
  <si>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</si>
  <si>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</si>
  <si>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</si>
  <si>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</si>
  <si>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</si>
  <si>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</si>
  <si>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</si>
  <si>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</si>
  <si>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</si>
  <si>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</si>
  <si>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</si>
  <si>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</si>
  <si>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</si>
  <si>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</si>
  <si>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</si>
  <si>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</si>
  <si>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</si>
  <si>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</si>
  <si>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</si>
  <si>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</si>
  <si>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</si>
  <si>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</si>
  <si>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</si>
  <si>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</si>
  <si>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</si>
  <si>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</si>
  <si>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</si>
  <si>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</si>
  <si>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</si>
  <si>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</si>
  <si>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</si>
  <si>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</si>
  <si>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</si>
  <si>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</si>
  <si>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</si>
  <si>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</si>
  <si>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</si>
  <si>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</si>
  <si>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</si>
  <si>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</si>
  <si>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</si>
  <si>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</si>
  <si>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</si>
  <si>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</si>
  <si>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</si>
  <si>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</si>
  <si>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</si>
  <si>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</si>
  <si>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</si>
  <si>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</si>
  <si>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</si>
  <si>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</si>
  <si>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</si>
  <si>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</si>
  <si>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</si>
  <si>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</si>
  <si>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</si>
  <si>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</si>
  <si>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</si>
  <si>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</si>
  <si>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</si>
  <si>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</si>
  <si>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</si>
  <si>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</si>
  <si>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</si>
  <si>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</si>
  <si>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</si>
  <si>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</si>
  <si>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</si>
  <si>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</si>
  <si>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</si>
  <si>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</si>
  <si>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</si>
  <si>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</si>
  <si>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</si>
  <si>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</si>
  <si>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</si>
  <si>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</si>
  <si>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</si>
  <si>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</si>
  <si>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</si>
  <si>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</si>
  <si>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</si>
  <si>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</si>
  <si>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</si>
  <si>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</si>
  <si>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</si>
  <si>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</si>
  <si>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</si>
  <si>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</si>
  <si>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</si>
  <si>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</si>
  <si>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</si>
  <si>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</si>
  <si>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</si>
  <si>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</si>
  <si>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</si>
  <si>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</si>
  <si>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</si>
  <si>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</si>
  <si>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</si>
  <si>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</si>
  <si>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</si>
  <si>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</si>
  <si>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</si>
  <si>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</si>
  <si>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</si>
  <si>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</si>
  <si>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</si>
  <si>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</si>
  <si>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</si>
  <si>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</si>
  <si>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</si>
  <si>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</si>
  <si>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</si>
  <si>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</si>
  <si>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</si>
  <si>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</si>
  <si>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</si>
  <si>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</si>
  <si>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</si>
  <si>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</si>
  <si>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</si>
  <si>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</si>
  <si>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</si>
  <si>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</si>
  <si>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</si>
  <si>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</si>
  <si>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</si>
  <si>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</si>
  <si>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</si>
  <si>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</si>
  <si>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</si>
  <si>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</si>
  <si>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</si>
  <si>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</si>
  <si>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</si>
  <si>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</si>
  <si>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</si>
  <si>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</si>
  <si>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</si>
  <si>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</si>
  <si>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</si>
  <si>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</si>
  <si>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</si>
  <si>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</si>
  <si>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</si>
  <si>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</si>
  <si>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</si>
  <si>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</si>
  <si>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</si>
  <si>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</si>
  <si>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</si>
  <si>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</si>
  <si>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</si>
  <si>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</si>
  <si>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</si>
  <si>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</si>
  <si>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</si>
  <si>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</si>
  <si>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</si>
  <si>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</si>
  <si>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</si>
  <si>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</si>
  <si>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</si>
  <si>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</si>
  <si>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</si>
  <si>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</si>
  <si>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</si>
  <si>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</si>
  <si>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</si>
  <si>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</si>
  <si>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</si>
  <si>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</si>
  <si>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</si>
  <si>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</si>
  <si>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</si>
  <si>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</si>
  <si>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</si>
  <si>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</si>
  <si>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</si>
  <si>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</si>
  <si>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</si>
  <si>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</si>
  <si>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</si>
  <si>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</si>
  <si>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</si>
  <si>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</si>
  <si>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</si>
  <si>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</si>
  <si>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</si>
  <si>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</si>
  <si>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</si>
  <si>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</si>
  <si>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</si>
  <si>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</si>
  <si>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</si>
  <si>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</si>
  <si>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</si>
  <si>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</si>
  <si>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</si>
  <si>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</si>
  <si>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</si>
  <si>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</si>
  <si>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</si>
  <si>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</si>
  <si>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</si>
  <si>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</si>
  <si>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</si>
  <si>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</si>
  <si>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</si>
  <si>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</si>
  <si>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</si>
  <si>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</si>
  <si>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</si>
  <si>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</si>
  <si>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</si>
  <si>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</si>
  <si>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</si>
  <si>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</si>
  <si>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</si>
  <si>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</si>
  <si>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</si>
  <si>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</si>
  <si>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</si>
  <si>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</si>
  <si>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</si>
  <si>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</si>
  <si>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</si>
  <si>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</si>
  <si>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</si>
  <si>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</si>
  <si>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</si>
  <si>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</si>
  <si>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</si>
  <si>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</si>
  <si>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</si>
  <si>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</si>
  <si>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</si>
  <si>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</si>
  <si>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</si>
  <si>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</si>
  <si>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</si>
  <si>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</si>
  <si>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</si>
  <si>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</si>
  <si>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</si>
  <si>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</si>
  <si>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</si>
  <si>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</si>
  <si>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</si>
  <si>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</si>
  <si>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</si>
  <si>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</si>
  <si>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</si>
  <si>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</si>
  <si>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</si>
  <si>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</si>
  <si>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</si>
  <si>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</si>
  <si>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</si>
  <si>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</si>
  <si>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</si>
  <si>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</si>
  <si>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</si>
  <si>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</si>
  <si>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</si>
  <si>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</si>
  <si>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</si>
  <si>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</si>
  <si>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</si>
  <si>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</si>
  <si>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</si>
  <si>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</si>
  <si>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</si>
  <si>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</si>
  <si>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</si>
  <si>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</si>
  <si>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</si>
  <si>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</si>
  <si>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</si>
  <si>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</si>
  <si>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</si>
  <si>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</si>
  <si>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</si>
  <si>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</si>
  <si>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</si>
  <si>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</si>
  <si>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</si>
  <si>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</si>
  <si>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</si>
  <si>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</si>
  <si>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</si>
  <si>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</si>
  <si>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</si>
  <si>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</si>
  <si>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</si>
  <si>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</si>
  <si>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</si>
  <si>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</si>
  <si>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</si>
  <si>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</si>
  <si>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</si>
  <si>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</si>
  <si>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</si>
  <si>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</si>
  <si>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</si>
  <si>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</si>
  <si>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</si>
  <si>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</si>
  <si>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</si>
  <si>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</si>
  <si>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</si>
  <si>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</si>
  <si>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</si>
  <si>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</si>
  <si>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</si>
  <si>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</si>
  <si>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</si>
  <si>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</si>
  <si>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</si>
  <si>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</si>
  <si>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</si>
  <si>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</si>
  <si>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</si>
  <si>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</si>
  <si>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</si>
  <si>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</si>
  <si>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</si>
  <si>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</si>
  <si>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</si>
  <si>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</si>
  <si>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</si>
  <si>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</si>
  <si>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</si>
  <si>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</si>
  <si>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</si>
  <si>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</si>
  <si>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</si>
  <si>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</si>
  <si>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</si>
  <si>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</si>
  <si>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</si>
  <si>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</si>
  <si>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</si>
  <si>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</si>
  <si>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</si>
  <si>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</si>
  <si>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</si>
  <si>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</si>
  <si>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</si>
  <si>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</si>
  <si>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</si>
  <si>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</si>
  <si>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</si>
  <si>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</si>
  <si>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</si>
  <si>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</si>
  <si>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</si>
  <si>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</si>
  <si>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</si>
  <si>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</si>
  <si>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</si>
  <si>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</si>
  <si>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</si>
  <si>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</si>
  <si>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</si>
  <si>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</si>
  <si>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</si>
  <si>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</si>
  <si>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</si>
  <si>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</si>
  <si>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</si>
  <si>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</si>
  <si>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</si>
  <si>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</si>
  <si>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</si>
  <si>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</si>
  <si>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</si>
  <si>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</si>
  <si>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</si>
  <si>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</si>
  <si>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</si>
  <si>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</si>
  <si>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</si>
  <si>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</si>
  <si>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</si>
  <si>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</si>
  <si>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</si>
  <si>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</si>
  <si>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</si>
  <si>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</si>
  <si>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</si>
  <si>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</si>
  <si>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</si>
  <si>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</si>
  <si>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</si>
  <si>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</si>
  <si>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</si>
  <si>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</si>
  <si>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</si>
  <si>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</si>
  <si>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</si>
  <si>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</si>
  <si>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</si>
  <si>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</si>
  <si>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</si>
  <si>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</si>
  <si>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</si>
  <si>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</si>
  <si>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</si>
  <si>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</si>
  <si>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</si>
  <si>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</si>
  <si>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</si>
  <si>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</si>
  <si>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</si>
  <si>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</si>
  <si>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</si>
  <si>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</si>
  <si>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</si>
  <si>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</si>
  <si>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</si>
  <si>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</si>
  <si>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</si>
  <si>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</si>
  <si>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</si>
  <si>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</si>
  <si>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</si>
  <si>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</si>
  <si>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</si>
  <si>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</si>
  <si>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</si>
  <si>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</si>
  <si>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</si>
  <si>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</si>
  <si>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</si>
  <si>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</si>
  <si>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</si>
  <si>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</si>
  <si>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</si>
  <si>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</si>
  <si>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</si>
  <si>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</si>
  <si>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</si>
  <si>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</si>
  <si>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</si>
  <si>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</si>
  <si>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</si>
  <si>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</si>
  <si>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</si>
  <si>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</si>
  <si>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</si>
  <si>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</si>
  <si>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</si>
  <si>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</si>
  <si>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</si>
  <si>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</si>
  <si>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</si>
  <si>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</si>
  <si>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</si>
  <si>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</si>
  <si>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</si>
  <si>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</si>
  <si>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</si>
  <si>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</si>
  <si>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</si>
  <si>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</si>
  <si>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</si>
  <si>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</si>
  <si>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</si>
  <si>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</si>
  <si>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</si>
  <si>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</si>
  <si>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</si>
  <si>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</si>
  <si>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</si>
  <si>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</si>
  <si>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</si>
  <si>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</si>
  <si>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</si>
  <si>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</si>
  <si>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</si>
  <si>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</si>
  <si>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</si>
  <si>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</si>
  <si>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</si>
  <si>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</si>
  <si>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</si>
  <si>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</si>
  <si>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</si>
  <si>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</si>
  <si>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</si>
  <si>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</si>
  <si>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</si>
  <si>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</si>
  <si>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</si>
  <si>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</si>
  <si>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</si>
  <si>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</si>
  <si>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</si>
  <si>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</si>
  <si>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</si>
  <si>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</si>
  <si>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</si>
  <si>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</si>
  <si>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</si>
  <si>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</si>
  <si>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</si>
  <si>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</si>
  <si>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</si>
  <si>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</si>
  <si>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</si>
  <si>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</si>
  <si>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</si>
  <si>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</si>
  <si>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</si>
  <si>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</si>
  <si>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</si>
  <si>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</si>
  <si>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</si>
  <si>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</si>
  <si>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</si>
  <si>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</si>
  <si>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</si>
  <si>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</si>
  <si>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</si>
  <si>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</si>
  <si>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</si>
  <si>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</si>
  <si>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</si>
  <si>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</si>
  <si>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</si>
  <si>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</si>
  <si>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</si>
  <si>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</si>
  <si>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</si>
  <si>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</si>
  <si>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</si>
  <si>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</si>
  <si>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</si>
  <si>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</si>
  <si>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</si>
  <si>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</si>
  <si>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</si>
  <si>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</si>
  <si>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</si>
  <si>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</si>
  <si>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</si>
  <si>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</si>
  <si>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</si>
  <si>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</si>
  <si>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</si>
  <si>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</si>
  <si>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</si>
  <si>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</si>
  <si>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</si>
  <si>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</si>
  <si>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</si>
  <si>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</si>
  <si>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</si>
  <si>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</si>
  <si>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</si>
  <si>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</si>
  <si>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</si>
  <si>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</si>
  <si>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</si>
  <si>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</si>
  <si>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</si>
  <si>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</si>
  <si>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</si>
  <si>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</si>
  <si>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</si>
  <si>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</si>
  <si>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</si>
  <si>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</si>
  <si>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</si>
  <si>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</si>
  <si>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</si>
  <si>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</si>
  <si>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</si>
  <si>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</si>
  <si>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</si>
  <si>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</si>
  <si>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</si>
  <si>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</si>
  <si>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</si>
  <si>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</si>
  <si>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</si>
  <si>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</si>
  <si>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</si>
  <si>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</si>
  <si>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</si>
  <si>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</si>
  <si>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</si>
  <si>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</si>
  <si>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</si>
  <si>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</si>
  <si>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</si>
  <si>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</si>
  <si>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</si>
  <si>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</si>
  <si>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</si>
  <si>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</si>
  <si>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</si>
  <si>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</si>
  <si>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</si>
  <si>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</si>
  <si>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</si>
  <si>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</si>
  <si>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</si>
  <si>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</si>
  <si>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</si>
  <si>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</si>
  <si>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</si>
  <si>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</si>
  <si>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</si>
  <si>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</si>
  <si>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</si>
  <si>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</si>
  <si>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</si>
  <si>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</si>
  <si>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</si>
  <si>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</si>
  <si>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</si>
  <si>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</si>
  <si>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</si>
  <si>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</si>
  <si>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</si>
  <si>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</si>
  <si>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</si>
  <si>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</si>
  <si>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</si>
  <si>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</si>
  <si>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</si>
  <si>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</si>
  <si>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</si>
  <si>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</si>
  <si>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</si>
  <si>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</si>
  <si>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</si>
  <si>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</si>
  <si>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</si>
  <si>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</si>
  <si>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</si>
  <si>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</si>
  <si>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</si>
  <si>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</si>
  <si>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</si>
  <si>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</si>
  <si>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</si>
  <si>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</si>
  <si>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</si>
  <si>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</si>
  <si>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</si>
  <si>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</si>
  <si>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</si>
  <si>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</si>
  <si>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</si>
  <si>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</si>
  <si>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</si>
  <si>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</si>
  <si>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</si>
  <si>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</si>
  <si>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</si>
  <si>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</si>
  <si>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</si>
  <si>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</si>
  <si>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</si>
  <si>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</si>
  <si>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</si>
  <si>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</si>
  <si>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</si>
  <si>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</si>
  <si>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</si>
  <si>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</si>
  <si>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</si>
  <si>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</si>
  <si>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</si>
  <si>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</si>
  <si>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</si>
  <si>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</si>
  <si>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</si>
  <si>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</si>
  <si>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</si>
  <si>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</si>
  <si>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</si>
  <si>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</si>
  <si>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</si>
  <si>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</si>
  <si>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</si>
  <si>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</si>
  <si>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</si>
  <si>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</si>
  <si>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</si>
  <si>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</si>
  <si>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</si>
  <si>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</si>
  <si>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</si>
  <si>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</si>
  <si>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</si>
  <si>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</si>
  <si>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</si>
  <si>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</si>
  <si>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</si>
  <si>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</si>
  <si>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</si>
  <si>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</si>
  <si>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</si>
  <si>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</si>
  <si>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</si>
  <si>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</si>
  <si>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</si>
  <si>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</si>
  <si>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</si>
  <si>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</si>
  <si>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</si>
  <si>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</si>
  <si>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</si>
  <si>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</si>
  <si>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</si>
  <si>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</si>
  <si>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</si>
  <si>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</si>
  <si>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</si>
  <si>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</si>
  <si>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</si>
  <si>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</si>
  <si>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</si>
  <si>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</si>
  <si>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</si>
  <si>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</si>
  <si>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</si>
  <si>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</si>
  <si>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</si>
  <si>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</si>
  <si>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</si>
  <si>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</si>
  <si>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</si>
  <si>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</si>
  <si>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</si>
  <si>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</si>
  <si>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</si>
  <si>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</si>
  <si>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</si>
  <si>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</si>
  <si>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</si>
  <si>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</si>
  <si>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</si>
  <si>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</si>
  <si>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</si>
  <si>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</si>
  <si>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</si>
  <si>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</si>
  <si>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</si>
  <si>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</si>
  <si>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</si>
  <si>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</si>
  <si>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</si>
  <si>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</si>
  <si>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</si>
  <si>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</si>
  <si>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</si>
  <si>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</si>
  <si>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</si>
  <si>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</si>
  <si>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</si>
  <si>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</si>
  <si>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</si>
  <si>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</si>
  <si>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</si>
  <si>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</si>
  <si>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</si>
  <si>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</si>
  <si>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</si>
  <si>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</si>
  <si>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</si>
  <si>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</si>
  <si>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</si>
  <si>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</si>
  <si>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</si>
  <si>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</si>
  <si>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</si>
  <si>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</si>
  <si>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</si>
  <si>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</si>
  <si>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</si>
  <si>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</si>
  <si>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</si>
  <si>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</si>
  <si>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</si>
  <si>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</si>
  <si>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</si>
  <si>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</si>
  <si>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</si>
  <si>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</si>
  <si>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</si>
  <si>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</si>
  <si>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</si>
  <si>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</si>
  <si>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</si>
  <si>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</si>
  <si>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</si>
  <si>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</si>
  <si>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</si>
  <si>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</si>
  <si>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</si>
  <si>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</si>
  <si>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</si>
  <si>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</si>
  <si>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</si>
  <si>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</si>
  <si>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</si>
  <si>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</si>
  <si>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</si>
  <si>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</si>
  <si>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</si>
  <si>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</si>
  <si>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</si>
  <si>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</si>
  <si>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</si>
  <si>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</si>
  <si>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</si>
  <si>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</si>
  <si>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</si>
  <si>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</si>
  <si>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</si>
  <si>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</si>
  <si>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</si>
  <si>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</si>
  <si>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</si>
  <si>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</si>
  <si>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</si>
  <si>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</si>
  <si>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</si>
  <si>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</si>
  <si>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</si>
  <si>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</si>
  <si>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</si>
  <si>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</si>
  <si>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</si>
  <si>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</si>
  <si>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</si>
  <si>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</si>
  <si>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</si>
  <si>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</si>
  <si>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</si>
  <si>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</si>
  <si>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</si>
  <si>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</si>
  <si>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</si>
  <si>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</si>
  <si>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</si>
  <si>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</si>
  <si>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</si>
  <si>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</si>
  <si>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</si>
  <si>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</si>
  <si>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</si>
  <si>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</si>
  <si>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</si>
  <si>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</si>
  <si>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</si>
  <si>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</si>
  <si>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</si>
  <si>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</si>
  <si>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</si>
  <si>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</si>
  <si>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</si>
  <si>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</si>
  <si>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</si>
  <si>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</si>
  <si>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</si>
  <si>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</si>
  <si>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</si>
  <si>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</si>
  <si>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</si>
  <si>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</si>
  <si>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</si>
  <si>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</si>
  <si>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</si>
  <si>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</si>
  <si>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</si>
  <si>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</si>
  <si>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</si>
  <si>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</si>
  <si>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</si>
  <si>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</si>
  <si>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</si>
  <si>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</si>
  <si>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</si>
  <si>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</si>
  <si>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</si>
  <si>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</si>
  <si>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</si>
  <si>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</si>
  <si>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</si>
  <si>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</si>
  <si>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</si>
  <si>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</si>
  <si>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</si>
  <si>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</si>
  <si>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</si>
  <si>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</si>
  <si>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</si>
  <si>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</si>
  <si>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</si>
  <si>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</si>
  <si>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</si>
  <si>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</si>
  <si>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</si>
  <si>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</si>
  <si>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</si>
  <si>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</si>
  <si>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</si>
  <si>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</si>
  <si>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</si>
  <si>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</si>
  <si>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</si>
  <si>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</si>
  <si>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</si>
  <si>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</si>
  <si>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</si>
  <si>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</si>
  <si>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</si>
  <si>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</si>
  <si>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</si>
  <si>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</si>
  <si>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</si>
  <si>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</si>
  <si>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</si>
  <si>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</si>
  <si>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</si>
  <si>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</si>
  <si>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</si>
  <si>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</si>
  <si>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</si>
  <si>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</si>
  <si>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</si>
  <si>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</si>
  <si>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</si>
  <si>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</si>
  <si>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</si>
  <si>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</si>
  <si>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</si>
  <si>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</si>
  <si>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</si>
  <si>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</si>
  <si>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</si>
  <si>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</si>
  <si>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</si>
  <si>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</si>
  <si>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</si>
  <si>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</si>
  <si>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</si>
  <si>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</si>
  <si>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</si>
  <si>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</si>
  <si>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</si>
  <si>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</si>
  <si>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</si>
  <si>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</si>
  <si>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</si>
  <si>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</si>
  <si>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</si>
  <si>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</si>
  <si>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</si>
  <si>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</si>
  <si>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</si>
  <si>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</si>
  <si>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</si>
  <si>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</si>
  <si>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</si>
  <si>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</si>
  <si>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</si>
  <si>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</si>
  <si>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</si>
  <si>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</si>
  <si>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</si>
  <si>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</si>
  <si>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</si>
  <si>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</si>
  <si>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</si>
  <si>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</si>
  <si>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</si>
  <si>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</si>
  <si>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</si>
  <si>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</si>
  <si>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</si>
  <si>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</si>
  <si>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</si>
  <si>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</si>
  <si>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</si>
  <si>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</si>
  <si>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</si>
  <si>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</si>
  <si>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</si>
  <si>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</si>
  <si>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</si>
  <si>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</si>
  <si>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</si>
  <si>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</si>
  <si>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</si>
  <si>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</si>
  <si>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</si>
  <si>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</si>
  <si>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</si>
  <si>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</si>
  <si>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</si>
  <si>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</si>
  <si>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</si>
  <si>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</si>
  <si>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</si>
  <si>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</si>
  <si>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</si>
  <si>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</si>
  <si>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</si>
  <si>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</si>
  <si>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</si>
  <si>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</si>
  <si>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</si>
  <si>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</si>
  <si>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</si>
  <si>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</si>
  <si>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</si>
  <si>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</si>
  <si>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</si>
  <si>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</si>
  <si>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</si>
  <si>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</si>
  <si>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</si>
  <si>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</si>
  <si>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</si>
  <si>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</si>
  <si>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</si>
  <si>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</si>
  <si>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</si>
  <si>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</si>
  <si>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</si>
  <si>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</si>
  <si>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</si>
  <si>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</si>
  <si>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</si>
  <si>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</si>
  <si>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</si>
  <si>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</si>
  <si>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</si>
  <si>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</si>
  <si>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</si>
  <si>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</si>
  <si>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</si>
  <si>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</si>
  <si>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</si>
  <si>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</si>
  <si>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</si>
  <si>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</si>
  <si>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</si>
  <si>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</si>
  <si>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</si>
  <si>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</si>
  <si>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</si>
  <si>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</si>
  <si>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</si>
  <si>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</si>
  <si>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</si>
  <si>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</si>
  <si>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</si>
  <si>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</si>
  <si>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</si>
  <si>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</si>
  <si>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</si>
  <si>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</si>
  <si>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</si>
  <si>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</si>
  <si>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</si>
  <si>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</si>
  <si>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</si>
  <si>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</si>
  <si>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</si>
  <si>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</si>
  <si>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</si>
  <si>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</si>
  <si>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</si>
  <si>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</si>
  <si>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</si>
  <si>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</si>
  <si>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</si>
  <si>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</si>
  <si>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</si>
  <si>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</si>
  <si>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</si>
  <si>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</si>
  <si>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</si>
  <si>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</si>
  <si>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</si>
  <si>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</si>
  <si>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</si>
  <si>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</si>
  <si>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</si>
  <si>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</si>
  <si>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</si>
  <si>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</si>
  <si>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</si>
  <si>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</si>
  <si>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</si>
  <si>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</si>
  <si>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</si>
  <si>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</si>
  <si>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</si>
  <si>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</si>
  <si>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</si>
  <si>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</si>
  <si>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</si>
  <si>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</si>
  <si>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</si>
  <si>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</si>
  <si>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</si>
  <si>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</si>
  <si>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</si>
  <si>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</si>
  <si>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</si>
  <si>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</si>
  <si>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</si>
  <si>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</si>
  <si>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</si>
  <si>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</si>
  <si>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</si>
  <si>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</si>
  <si>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</si>
  <si>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</si>
  <si>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</si>
  <si>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</si>
  <si>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</si>
  <si>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</si>
  <si>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</si>
  <si>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</si>
  <si>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</si>
  <si>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</si>
  <si>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</si>
  <si>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</si>
  <si>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</si>
  <si>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</si>
  <si>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</si>
  <si>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</si>
  <si>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</si>
  <si>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</si>
  <si>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</si>
  <si>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</si>
  <si>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</si>
  <si>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</si>
  <si>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</si>
  <si>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</si>
  <si>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</si>
  <si>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</si>
  <si>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</si>
  <si>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</si>
  <si>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</si>
  <si>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</si>
  <si>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</si>
  <si>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</si>
  <si>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</si>
  <si>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</si>
  <si>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</si>
  <si>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</si>
  <si>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</si>
  <si>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</si>
  <si>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</si>
  <si>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</si>
  <si>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</si>
  <si>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</si>
  <si>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</si>
  <si>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</si>
  <si>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</si>
  <si>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</si>
  <si>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</si>
  <si>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</si>
  <si>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</si>
  <si>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</si>
  <si>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</si>
  <si>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</si>
  <si>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</si>
  <si>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</si>
  <si>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</si>
  <si>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</si>
  <si>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</si>
  <si>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</si>
  <si>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</si>
  <si>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</si>
  <si>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</si>
  <si>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</si>
  <si>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</si>
  <si>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</si>
  <si>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</si>
  <si>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</si>
  <si>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</si>
  <si>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</si>
  <si>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</si>
  <si>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</si>
  <si>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</si>
  <si>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</si>
  <si>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</si>
  <si>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</si>
  <si>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</si>
  <si>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</si>
  <si>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</si>
  <si>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</si>
  <si>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</si>
  <si>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</si>
  <si>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</si>
  <si>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</si>
  <si>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</si>
  <si>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</si>
  <si>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</si>
  <si>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</si>
  <si>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</si>
  <si>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</si>
  <si>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</si>
  <si>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</si>
  <si>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</si>
  <si>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</si>
  <si>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</si>
  <si>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</si>
  <si>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</si>
  <si>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</si>
  <si>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</si>
  <si>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</si>
  <si>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</si>
  <si>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</si>
  <si>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</si>
  <si>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</si>
  <si>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</si>
  <si>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</si>
  <si>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</si>
  <si>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</si>
  <si>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</si>
  <si>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</si>
  <si>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</si>
  <si>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</si>
  <si>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</si>
  <si>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</si>
  <si>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</si>
  <si>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</si>
  <si>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</si>
  <si>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</si>
  <si>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</si>
  <si>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</si>
  <si>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</si>
  <si>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</si>
  <si>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</si>
  <si>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</si>
  <si>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</si>
  <si>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</si>
  <si>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</si>
  <si>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</si>
  <si>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</si>
  <si>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</si>
  <si>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</si>
  <si>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</si>
  <si>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</si>
  <si>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</si>
  <si>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</si>
  <si>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</si>
  <si>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</si>
  <si>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</si>
  <si>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</si>
  <si>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</si>
  <si>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</si>
  <si>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</si>
  <si>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</si>
  <si>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</si>
  <si>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</si>
  <si>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</si>
  <si>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</si>
  <si>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</si>
  <si>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</si>
  <si>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</si>
  <si>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</si>
  <si>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</si>
  <si>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</si>
  <si>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</si>
  <si>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</si>
  <si>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</si>
  <si>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</si>
  <si>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</si>
  <si>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</si>
  <si>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</si>
  <si>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</si>
  <si>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</si>
  <si>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</si>
  <si>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</si>
  <si>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</si>
  <si>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</si>
  <si>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</si>
  <si>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</si>
  <si>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</si>
  <si>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</si>
  <si>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</si>
  <si>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</si>
  <si>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</si>
  <si>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</si>
  <si>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</si>
  <si>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</si>
  <si>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</si>
  <si>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</si>
  <si>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</si>
  <si>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</si>
  <si>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</si>
  <si>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</si>
  <si>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</si>
  <si>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</si>
  <si>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</si>
  <si>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</si>
  <si>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</si>
  <si>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</si>
  <si>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</si>
  <si>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</si>
  <si>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</si>
  <si>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</si>
  <si>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</si>
  <si>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</si>
  <si>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</si>
  <si>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</si>
  <si>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</si>
  <si>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</si>
  <si>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</si>
  <si>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</si>
  <si>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</si>
  <si>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</si>
  <si>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</si>
  <si>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</si>
  <si>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</si>
  <si>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</si>
  <si>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</si>
  <si>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</si>
  <si>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</si>
  <si>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</si>
  <si>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</si>
  <si>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</si>
  <si>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</si>
  <si>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</si>
  <si>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</si>
  <si>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</si>
  <si>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</si>
  <si>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</si>
  <si>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</si>
  <si>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</si>
  <si>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</si>
  <si>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</si>
  <si>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</si>
  <si>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</si>
  <si>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</si>
  <si>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</si>
  <si>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</si>
  <si>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</si>
  <si>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</si>
  <si>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</si>
  <si>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</si>
  <si>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</si>
  <si>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</si>
  <si>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</si>
  <si>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</si>
  <si>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</si>
  <si>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</si>
  <si>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</si>
  <si>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</si>
  <si>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</si>
  <si>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</si>
  <si>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</si>
  <si>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</si>
  <si>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</si>
  <si>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</si>
  <si>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</si>
  <si>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</si>
  <si>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</si>
  <si>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</si>
  <si>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</si>
  <si>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</si>
  <si>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</si>
  <si>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</si>
  <si>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</si>
  <si>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</si>
  <si>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</si>
  <si>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</si>
  <si>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</si>
  <si>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</si>
  <si>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</si>
  <si>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</si>
  <si>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</si>
  <si>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</si>
  <si>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</si>
  <si>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</si>
  <si>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</si>
  <si>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</si>
  <si>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</si>
  <si>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</si>
  <si>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</si>
  <si>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</si>
  <si>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</si>
  <si>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</si>
  <si>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</si>
  <si>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</si>
  <si>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</si>
  <si>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</si>
  <si>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</si>
  <si>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</si>
  <si>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</si>
  <si>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</si>
  <si>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</si>
  <si>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</si>
  <si>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</si>
  <si>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</si>
  <si>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</si>
  <si>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</si>
  <si>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</si>
  <si>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</si>
  <si>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</si>
  <si>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</si>
  <si>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</si>
  <si>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</si>
  <si>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</si>
  <si>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</si>
  <si>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</si>
  <si>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</si>
  <si>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</si>
  <si>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</si>
  <si>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</si>
  <si>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</si>
  <si>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</si>
  <si>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</si>
  <si>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</si>
  <si>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</si>
  <si>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</si>
  <si>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</si>
  <si>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</si>
  <si>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</si>
  <si>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</si>
  <si>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</si>
  <si>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</si>
  <si>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</si>
  <si>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</si>
  <si>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</si>
  <si>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</si>
  <si>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</si>
  <si>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</si>
  <si>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</si>
  <si>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</si>
  <si>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</si>
  <si>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</si>
  <si>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</si>
  <si>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</si>
  <si>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</si>
  <si>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</si>
  <si>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</si>
  <si>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</si>
  <si>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</si>
  <si>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</si>
  <si>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</si>
  <si>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</si>
  <si>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</si>
  <si>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</si>
  <si>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</si>
  <si>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</si>
  <si>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</si>
  <si>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</si>
  <si>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</si>
  <si>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</si>
  <si>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</si>
  <si>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</si>
  <si>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</si>
  <si>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</si>
  <si>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</si>
  <si>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</si>
  <si>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</si>
  <si>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</si>
  <si>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</si>
  <si>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</si>
  <si>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</si>
  <si>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</si>
  <si>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</si>
  <si>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</si>
  <si>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</si>
  <si>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</si>
  <si>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</si>
  <si>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</si>
  <si>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</si>
  <si>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</si>
  <si>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</si>
  <si>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</si>
  <si>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</si>
  <si>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</si>
  <si>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</si>
  <si>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</si>
  <si>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</si>
  <si>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</si>
  <si>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</si>
  <si>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</si>
  <si>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</si>
  <si>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</si>
  <si>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</si>
  <si>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</si>
  <si>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</si>
  <si>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</si>
  <si>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</si>
  <si>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</si>
  <si>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</si>
  <si>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</si>
  <si>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</si>
  <si>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</si>
  <si>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</si>
  <si>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</si>
  <si>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</si>
  <si>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</si>
  <si>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</si>
  <si>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</si>
  <si>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</si>
  <si>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</si>
  <si>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</si>
  <si>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</si>
  <si>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</si>
  <si>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</si>
  <si>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</si>
  <si>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</si>
  <si>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</si>
  <si>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</si>
  <si>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</si>
  <si>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</si>
  <si>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</si>
  <si>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</si>
  <si>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</si>
  <si>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</si>
  <si>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</si>
  <si>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</si>
  <si>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</si>
  <si>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</si>
  <si>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</si>
  <si>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</si>
  <si>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</si>
  <si>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</si>
  <si>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</si>
  <si>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</si>
  <si>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</si>
  <si>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</si>
  <si>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</si>
  <si>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</si>
  <si>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</si>
  <si>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</si>
  <si>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</si>
  <si>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</si>
  <si>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</si>
  <si>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</si>
  <si>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</si>
  <si>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</si>
  <si>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</si>
  <si>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</si>
  <si>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</si>
  <si>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</si>
  <si>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</si>
  <si>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</si>
  <si>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</si>
  <si>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</si>
  <si>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</si>
  <si>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</si>
  <si>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</si>
  <si>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</si>
  <si>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</si>
  <si>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</si>
  <si>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</si>
  <si>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</si>
  <si>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</si>
  <si>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</si>
  <si>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</si>
  <si>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</si>
  <si>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</si>
  <si>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</si>
  <si>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</si>
  <si>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</si>
  <si>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</si>
  <si>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</si>
  <si>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</si>
  <si>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</si>
  <si>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</si>
  <si>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</si>
  <si>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</si>
  <si>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</si>
  <si>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</si>
  <si>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</si>
  <si>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</si>
  <si>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</si>
  <si>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</si>
  <si>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</si>
  <si>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</si>
  <si>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</si>
  <si>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</si>
  <si>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</si>
  <si>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</si>
  <si>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</si>
  <si>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</si>
  <si>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</si>
  <si>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</si>
  <si>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</si>
  <si>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</si>
  <si>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</si>
  <si>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</si>
  <si>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</si>
  <si>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</si>
  <si>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</si>
  <si>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</si>
  <si>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</si>
  <si>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</si>
  <si>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</si>
  <si>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</si>
  <si>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</si>
  <si>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</si>
  <si>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</si>
  <si>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</si>
  <si>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</si>
  <si>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</si>
  <si>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</si>
  <si>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</si>
  <si>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</si>
  <si>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</si>
  <si>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</si>
  <si>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</si>
  <si>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</si>
  <si>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</si>
  <si>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</si>
  <si>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</si>
  <si>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</si>
  <si>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</si>
  <si>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</si>
  <si>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</si>
  <si>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</si>
  <si>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</si>
  <si>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</si>
  <si>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</si>
  <si>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</si>
  <si>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</si>
  <si>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</si>
  <si>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</si>
  <si>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</si>
  <si>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</si>
  <si>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</si>
  <si>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</si>
  <si>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</si>
  <si>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</si>
  <si>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</si>
  <si>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</si>
  <si>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</si>
  <si>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</si>
  <si>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</si>
  <si>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</si>
  <si>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</si>
  <si>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</si>
  <si>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</si>
  <si>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</si>
  <si>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</si>
  <si>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</si>
  <si>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</si>
  <si>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</si>
  <si>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</si>
  <si>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</si>
  <si>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</si>
  <si>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</si>
  <si>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</si>
  <si>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</si>
  <si>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</si>
  <si>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</si>
  <si>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</si>
  <si>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</si>
  <si>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</si>
  <si>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</si>
  <si>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</si>
  <si>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</si>
  <si>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</si>
  <si>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</si>
  <si>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</si>
  <si>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</si>
  <si>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</si>
  <si>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</si>
  <si>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</si>
  <si>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</si>
  <si>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</si>
  <si>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</si>
  <si>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</si>
  <si>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</si>
  <si>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</si>
  <si>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</si>
  <si>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</si>
  <si>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</si>
  <si>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</si>
  <si>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</si>
  <si>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</si>
  <si>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</si>
  <si>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</si>
  <si>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</si>
  <si>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</si>
  <si>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</si>
  <si>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</si>
  <si>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</si>
  <si>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</si>
  <si>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</si>
  <si>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</si>
  <si>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</si>
  <si>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</si>
  <si>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</si>
  <si>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</si>
  <si>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</si>
  <si>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</si>
  <si>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</si>
  <si>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</si>
  <si>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</si>
  <si>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</si>
  <si>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</si>
  <si>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</si>
  <si>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</si>
  <si>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</si>
  <si>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</si>
  <si>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</si>
  <si>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</si>
  <si>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</si>
  <si>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</si>
  <si>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</si>
  <si>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</si>
  <si>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</si>
  <si>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</si>
  <si>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</si>
  <si>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</si>
  <si>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</si>
  <si>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</si>
  <si>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</si>
  <si>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</si>
  <si>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</si>
  <si>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</si>
  <si>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</si>
  <si>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</si>
  <si>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</si>
  <si>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</si>
  <si>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</si>
  <si>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</si>
  <si>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</si>
  <si>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</si>
  <si>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</si>
  <si>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</si>
  <si>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</si>
  <si>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</si>
  <si>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</si>
  <si>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</si>
  <si>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</si>
  <si>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</si>
  <si>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</si>
  <si>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</si>
  <si>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</si>
  <si>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</si>
  <si>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</si>
  <si>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</si>
  <si>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</si>
  <si>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</si>
  <si>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</si>
  <si>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</si>
  <si>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</si>
  <si>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</si>
  <si>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</si>
  <si>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</si>
  <si>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</si>
  <si>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</si>
  <si>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</si>
  <si>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</si>
  <si>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</si>
  <si>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</si>
  <si>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</si>
  <si>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</si>
  <si>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</si>
  <si>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</si>
  <si>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</si>
  <si>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</si>
  <si>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</si>
  <si>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</si>
  <si>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</si>
  <si>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</si>
  <si>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</si>
  <si>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</si>
  <si>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</si>
  <si>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</si>
  <si>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</si>
  <si>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</si>
  <si>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</si>
  <si>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</si>
  <si>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</si>
  <si>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</si>
  <si>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</si>
  <si>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</si>
  <si>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</si>
  <si>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</si>
  <si>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</si>
  <si>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</si>
  <si>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</si>
  <si>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</si>
  <si>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</si>
  <si>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</si>
  <si>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</si>
  <si>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</si>
  <si>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</si>
  <si>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</si>
  <si>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</si>
  <si>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</si>
  <si>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</si>
  <si>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</si>
  <si>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</si>
  <si>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</si>
  <si>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</si>
  <si>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</si>
  <si>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</si>
  <si>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</si>
  <si>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</si>
  <si>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</si>
  <si>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</si>
  <si>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</si>
  <si>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</si>
  <si>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</si>
  <si>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</si>
  <si>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</si>
  <si>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</si>
  <si>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</si>
  <si>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</si>
  <si>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</si>
  <si>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</si>
  <si>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</si>
  <si>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</si>
  <si>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</si>
  <si>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</si>
  <si>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</si>
  <si>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</si>
  <si>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</si>
  <si>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</si>
  <si>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</si>
  <si>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</si>
  <si>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</si>
  <si>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</si>
  <si>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</si>
  <si>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</si>
  <si>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</si>
  <si>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</si>
  <si>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</si>
  <si>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</si>
  <si>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</si>
  <si>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</si>
  <si>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</si>
  <si>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</si>
  <si>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</si>
  <si>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</si>
  <si>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</si>
  <si>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</si>
  <si>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</si>
  <si>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</si>
  <si>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</si>
  <si>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</si>
  <si>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</si>
  <si>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</si>
  <si>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</si>
  <si>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</si>
  <si>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</si>
  <si>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</si>
  <si>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</si>
  <si>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</si>
  <si>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</si>
  <si>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</si>
  <si>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</si>
  <si>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</si>
  <si>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</si>
  <si>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</si>
  <si>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</si>
  <si>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</si>
  <si>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</si>
  <si>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</si>
  <si>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</si>
  <si>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</si>
  <si>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</si>
  <si>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</si>
  <si>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</si>
  <si>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</si>
  <si>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</si>
  <si>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</si>
  <si>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</si>
  <si>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</si>
  <si>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</si>
  <si>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</si>
  <si>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</si>
  <si>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</si>
  <si>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</si>
  <si>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</si>
  <si>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</si>
  <si>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</si>
  <si>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</si>
  <si>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</si>
  <si>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</si>
  <si>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</si>
  <si>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</si>
  <si>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</si>
  <si>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</si>
  <si>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</si>
  <si>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</si>
  <si>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</si>
  <si>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</si>
  <si>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</si>
  <si>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</si>
  <si>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</si>
  <si>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</si>
  <si>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</si>
  <si>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</si>
  <si>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</si>
  <si>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</si>
  <si>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</si>
  <si>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</si>
  <si>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</si>
  <si>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</si>
  <si>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</si>
  <si>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</si>
  <si>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</si>
  <si>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</si>
  <si>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</si>
  <si>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</si>
  <si>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</si>
  <si>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</si>
  <si>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</si>
  <si>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</si>
  <si>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</si>
  <si>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</si>
  <si>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</si>
  <si>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</si>
  <si>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</si>
  <si>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</si>
  <si>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</si>
  <si>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</si>
  <si>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</si>
  <si>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</si>
  <si>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</si>
  <si>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</si>
  <si>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</si>
  <si>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</si>
  <si>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</si>
  <si>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</si>
  <si>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</si>
  <si>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</si>
  <si>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</si>
  <si>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</si>
  <si>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</si>
  <si>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</si>
  <si>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</si>
  <si>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</si>
  <si>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</si>
  <si>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</si>
  <si>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</si>
  <si>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</si>
  <si>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</si>
  <si>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</si>
  <si>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</si>
  <si>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</si>
  <si>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</si>
  <si>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</si>
  <si>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</si>
  <si>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</si>
  <si>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</si>
  <si>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</si>
  <si>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</si>
  <si>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</si>
  <si>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</si>
  <si>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</si>
  <si>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</si>
  <si>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</si>
  <si>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</si>
  <si>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</si>
  <si>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</si>
  <si>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</si>
  <si>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</si>
  <si>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</si>
  <si>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</si>
  <si>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</si>
  <si>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</si>
  <si>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</si>
  <si>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</si>
  <si>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</si>
  <si>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</si>
  <si>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</si>
  <si>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</si>
  <si>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</si>
  <si>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</si>
  <si>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</si>
  <si>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</si>
  <si>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</si>
  <si>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</si>
  <si>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</si>
  <si>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</si>
  <si>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</si>
  <si>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</si>
  <si>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</si>
  <si>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</si>
  <si>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</si>
  <si>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</si>
  <si>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</si>
  <si>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</si>
  <si>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</si>
  <si>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</si>
  <si>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</si>
  <si>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</si>
  <si>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</si>
  <si>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</si>
  <si>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</si>
  <si>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</si>
  <si>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</si>
  <si>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</si>
  <si>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</si>
  <si>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</si>
  <si>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</si>
  <si>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</si>
  <si>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</si>
  <si>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</si>
  <si>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</si>
  <si>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</si>
  <si>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</si>
  <si>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</si>
  <si>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</si>
  <si>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</si>
  <si>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</si>
  <si>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</si>
  <si>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</si>
  <si>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</si>
  <si>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</si>
  <si>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</si>
  <si>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</si>
  <si>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</si>
  <si>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</si>
  <si>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</si>
  <si>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</si>
  <si>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</si>
  <si>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</si>
  <si>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</si>
  <si>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</si>
  <si>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</si>
  <si>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</si>
  <si>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</si>
  <si>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</si>
  <si>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</si>
  <si>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</si>
  <si>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</si>
  <si>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</si>
  <si>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</si>
  <si>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</si>
  <si>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</si>
  <si>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</si>
  <si>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</si>
  <si>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</si>
  <si>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</si>
  <si>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</si>
  <si>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</si>
  <si>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</si>
  <si>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</si>
  <si>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</si>
  <si>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</si>
  <si>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</si>
  <si>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</si>
  <si>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</si>
  <si>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</si>
  <si>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</si>
  <si>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</si>
  <si>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</si>
  <si>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</si>
  <si>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</si>
  <si>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</si>
  <si>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</si>
  <si>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</si>
  <si>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</si>
  <si>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</si>
  <si>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</si>
  <si>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</si>
  <si>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</si>
  <si>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</si>
  <si>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</si>
  <si>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</si>
  <si>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</si>
  <si>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</si>
  <si>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</si>
  <si>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</si>
  <si>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</si>
  <si>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</si>
  <si>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</si>
  <si>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</si>
  <si>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</si>
  <si>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</si>
  <si>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</si>
  <si>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</si>
  <si>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</si>
  <si>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</si>
  <si>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</si>
  <si>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</si>
  <si>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</si>
  <si>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</si>
  <si>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</si>
  <si>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</si>
  <si>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</si>
  <si>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</si>
  <si>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</si>
  <si>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</si>
  <si>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</si>
  <si>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</si>
  <si>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</si>
  <si>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</si>
  <si>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</si>
  <si>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</si>
  <si>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</si>
  <si>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</si>
  <si>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</si>
  <si>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</si>
  <si>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</si>
  <si>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</si>
  <si>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</si>
  <si>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</si>
  <si>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</si>
  <si>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</si>
  <si>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</si>
  <si>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</si>
  <si>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</si>
  <si>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</si>
  <si>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</si>
  <si>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</si>
  <si>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</si>
  <si>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</si>
  <si>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</si>
  <si>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</si>
  <si>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</si>
  <si>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</si>
  <si>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</si>
  <si>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</si>
  <si>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</si>
  <si>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</si>
  <si>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</si>
  <si>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</si>
  <si>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</si>
  <si>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</si>
  <si>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</si>
  <si>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</si>
  <si>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</si>
  <si>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</si>
  <si>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</si>
  <si>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</si>
  <si>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</si>
  <si>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</si>
  <si>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</si>
  <si>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</si>
  <si>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</si>
  <si>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</si>
  <si>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</si>
  <si>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</si>
  <si>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</si>
  <si>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</si>
  <si>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</si>
  <si>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</si>
  <si>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</si>
  <si>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</si>
  <si>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</si>
  <si>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</si>
  <si>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</si>
  <si>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</si>
  <si>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</si>
  <si>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</si>
  <si>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</si>
  <si>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</si>
  <si>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</si>
  <si>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</si>
  <si>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</si>
  <si>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</si>
  <si>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</si>
  <si>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</si>
  <si>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</si>
  <si>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</si>
  <si>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</si>
  <si>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</si>
  <si>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</si>
  <si>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</si>
  <si>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</si>
  <si>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</si>
  <si>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</si>
  <si>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</si>
  <si>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</si>
  <si>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</si>
  <si>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</si>
  <si>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</si>
  <si>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</si>
  <si>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</si>
  <si>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</si>
  <si>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</si>
  <si>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</si>
  <si>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</si>
  <si>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</si>
  <si>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</si>
  <si>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</si>
  <si>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</si>
  <si>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</si>
  <si>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</si>
  <si>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</si>
  <si>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</si>
  <si>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</si>
  <si>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</si>
  <si>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</si>
  <si>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</si>
  <si>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</si>
  <si>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</si>
  <si>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</si>
  <si>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</si>
  <si>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</si>
  <si>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</si>
  <si>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</si>
  <si>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</si>
  <si>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</si>
  <si>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</si>
  <si>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</si>
  <si>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</si>
  <si>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</si>
  <si>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</si>
  <si>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</si>
  <si>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</si>
  <si>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</si>
  <si>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</si>
  <si>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</si>
  <si>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</si>
  <si>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</si>
  <si>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</si>
  <si>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</si>
  <si>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</si>
  <si>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</si>
  <si>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</si>
  <si>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</si>
  <si>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</si>
  <si>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</si>
  <si>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</si>
  <si>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</si>
  <si>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</si>
  <si>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</si>
  <si>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</si>
  <si>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</si>
  <si>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</si>
  <si>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</si>
  <si>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</si>
  <si>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</si>
  <si>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</si>
  <si>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</si>
  <si>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</si>
  <si>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</si>
  <si>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</si>
  <si>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</si>
  <si>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</si>
  <si>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</si>
  <si>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</si>
  <si>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</si>
  <si>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</si>
  <si>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</si>
  <si>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</si>
  <si>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</si>
  <si>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</si>
  <si>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</si>
  <si>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</si>
  <si>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</si>
  <si>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</si>
  <si>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</si>
  <si>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</si>
  <si>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</si>
  <si>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</si>
  <si>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</si>
  <si>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</si>
  <si>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</si>
  <si>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</si>
  <si>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</si>
  <si>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</si>
  <si>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</si>
  <si>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</si>
  <si>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</si>
  <si>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</si>
  <si>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</si>
  <si>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</si>
  <si>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</si>
  <si>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</si>
  <si>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</si>
  <si>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</si>
  <si>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</si>
  <si>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</si>
  <si>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</si>
  <si>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</si>
  <si>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</si>
  <si>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</si>
  <si>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</si>
  <si>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</si>
  <si>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</si>
  <si>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</si>
  <si>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</si>
  <si>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</si>
  <si>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</si>
  <si>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</si>
  <si>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</si>
  <si>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</si>
  <si>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</si>
  <si>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</si>
  <si>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</si>
  <si>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</si>
  <si>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</si>
  <si>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</si>
  <si>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</si>
  <si>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</si>
  <si>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</si>
  <si>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</si>
  <si>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</si>
  <si>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</si>
  <si>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</si>
  <si>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</si>
  <si>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</si>
  <si>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</si>
  <si>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</si>
  <si>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</si>
  <si>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</si>
  <si>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</si>
  <si>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</si>
  <si>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</si>
  <si>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</si>
  <si>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</si>
  <si>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</si>
  <si>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</si>
  <si>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</si>
  <si>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</si>
  <si>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</si>
  <si>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</si>
  <si>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</si>
  <si>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</si>
  <si>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</si>
  <si>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</si>
  <si>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</si>
  <si>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</si>
  <si>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</si>
  <si>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</si>
  <si>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</si>
  <si>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</si>
  <si>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</si>
  <si>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</si>
  <si>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</si>
  <si>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</si>
  <si>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</si>
  <si>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</si>
  <si>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</si>
  <si>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</si>
  <si>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</si>
  <si>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</si>
  <si>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</si>
  <si>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</si>
  <si>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</si>
  <si>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</si>
  <si>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</si>
  <si>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</si>
  <si>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</si>
  <si>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</si>
  <si>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</si>
  <si>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</si>
  <si>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</si>
  <si>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</si>
  <si>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</si>
  <si>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</si>
  <si>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</si>
  <si>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</si>
  <si>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</si>
  <si>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</si>
  <si>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</si>
  <si>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</si>
  <si>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</si>
  <si>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</si>
  <si>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</si>
  <si>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</si>
  <si>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</si>
  <si>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</si>
  <si>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</si>
  <si>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</si>
  <si>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</si>
  <si>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</si>
  <si>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</si>
  <si>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</si>
  <si>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</si>
  <si>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</si>
  <si>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</si>
  <si>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</si>
  <si>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</si>
  <si>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</si>
  <si>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</si>
  <si>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</si>
  <si>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</si>
  <si>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</si>
  <si>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</si>
  <si>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</si>
  <si>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</si>
  <si>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</si>
  <si>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</si>
  <si>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</si>
  <si>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</si>
  <si>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</si>
  <si>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</si>
  <si>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</si>
  <si>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</si>
  <si>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</si>
  <si>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</si>
  <si>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</si>
  <si>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</si>
  <si>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</si>
  <si>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</si>
  <si>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</si>
  <si>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</si>
  <si>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</si>
  <si>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</si>
  <si>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</si>
  <si>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</si>
  <si>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</si>
  <si>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</si>
  <si>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</si>
  <si>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</si>
  <si>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</si>
  <si>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</si>
  <si>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</si>
  <si>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</si>
  <si>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</si>
  <si>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</si>
  <si>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</si>
  <si>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</si>
  <si>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</si>
  <si>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</si>
  <si>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</si>
  <si>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</si>
  <si>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</si>
  <si>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</si>
  <si>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</si>
  <si>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</si>
  <si>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</si>
  <si>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</si>
  <si>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</si>
  <si>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</si>
  <si>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</si>
  <si>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</si>
  <si>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</si>
  <si>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</si>
  <si>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</si>
  <si>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</si>
  <si>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</si>
  <si>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</si>
  <si>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</si>
  <si>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</si>
  <si>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</si>
  <si>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</si>
  <si>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</si>
  <si>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</si>
  <si>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</si>
  <si>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</si>
  <si>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</si>
  <si>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</si>
  <si>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</si>
  <si>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</si>
  <si>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</si>
  <si>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</si>
  <si>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</si>
  <si>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</si>
  <si>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</si>
  <si>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</si>
  <si>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</si>
  <si>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</si>
  <si>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</si>
  <si>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</si>
  <si>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</si>
  <si>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</si>
  <si>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</si>
  <si>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</si>
  <si>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</si>
  <si>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</si>
  <si>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</si>
  <si>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</si>
  <si>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</si>
  <si>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</si>
  <si>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</si>
  <si>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</si>
  <si>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</si>
  <si>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</si>
  <si>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</si>
  <si>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</si>
  <si>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</si>
  <si>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</si>
  <si>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</si>
  <si>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</si>
  <si>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</si>
  <si>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</si>
  <si>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</si>
  <si>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</si>
  <si>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</si>
  <si>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</si>
  <si>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</si>
  <si>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</si>
  <si>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</si>
  <si>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</si>
  <si>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</si>
  <si>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</si>
  <si>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</si>
  <si>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</si>
  <si>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</si>
  <si>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</si>
  <si>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</si>
  <si>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</si>
  <si>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</si>
  <si>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</si>
  <si>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</si>
  <si>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</si>
  <si>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</si>
  <si>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</si>
  <si>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</si>
  <si>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</si>
  <si>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</si>
  <si>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</si>
  <si>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</si>
  <si>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</si>
  <si>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</si>
  <si>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</si>
  <si>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</si>
  <si>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</si>
  <si>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</si>
  <si>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</si>
  <si>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</si>
  <si>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</si>
  <si>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</si>
  <si>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</si>
  <si>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</si>
  <si>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</si>
  <si>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</si>
  <si>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</si>
  <si>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</si>
  <si>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</si>
  <si>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</si>
  <si>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</si>
  <si>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</si>
  <si>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</si>
  <si>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</si>
  <si>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</si>
  <si>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</si>
  <si>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</si>
  <si>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</si>
  <si>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</si>
  <si>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</si>
  <si>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</si>
  <si>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</si>
  <si>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</si>
  <si>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</si>
  <si>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</si>
  <si>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</si>
  <si>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</si>
  <si>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</si>
  <si>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</si>
  <si>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</si>
  <si>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</si>
  <si>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</si>
  <si>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</si>
  <si>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</si>
  <si>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</si>
  <si>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</si>
  <si>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</si>
  <si>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</si>
  <si>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</si>
  <si>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</si>
  <si>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</si>
  <si>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</si>
  <si>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</si>
  <si>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</si>
  <si>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</si>
  <si>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</si>
  <si>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</si>
  <si>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</si>
  <si>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</si>
  <si>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</si>
  <si>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</si>
  <si>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</si>
  <si>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</si>
  <si>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</si>
  <si>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</si>
  <si>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</si>
  <si>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</si>
  <si>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</si>
  <si>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</si>
  <si>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</si>
  <si>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</si>
  <si>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</si>
  <si>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</si>
  <si>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</si>
  <si>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</si>
  <si>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</si>
  <si>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</si>
  <si>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</si>
  <si>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</si>
  <si>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</si>
  <si>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</si>
  <si>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</si>
  <si>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</si>
  <si>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</si>
  <si>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</si>
  <si>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</si>
  <si>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</si>
  <si>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</si>
  <si>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</si>
  <si>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</si>
  <si>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</si>
  <si>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</si>
  <si>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</si>
  <si>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</si>
  <si>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</si>
  <si>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</si>
  <si>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</si>
  <si>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</si>
  <si>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</si>
  <si>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</si>
  <si>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</si>
  <si>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</si>
  <si>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</si>
  <si>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</si>
  <si>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</si>
  <si>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</si>
  <si>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</si>
  <si>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</si>
  <si>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</si>
  <si>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</si>
  <si>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</si>
  <si>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</si>
  <si>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</si>
  <si>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</si>
  <si>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</si>
  <si>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</si>
  <si>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</si>
  <si>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</si>
  <si>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</si>
  <si>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</si>
  <si>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</si>
  <si>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</si>
  <si>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</si>
  <si>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</si>
  <si>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</si>
  <si>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</si>
  <si>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</si>
  <si>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</si>
  <si>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</si>
  <si>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</si>
  <si>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</si>
  <si>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</si>
  <si>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</si>
  <si>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</si>
  <si>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</si>
  <si>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</si>
  <si>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</si>
  <si>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</si>
  <si>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</si>
  <si>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</si>
  <si>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</si>
  <si>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</si>
  <si>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</si>
  <si>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</si>
  <si>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</si>
  <si>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</si>
  <si>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</si>
  <si>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</si>
  <si>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</si>
  <si>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</si>
  <si>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</si>
  <si>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</si>
  <si>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</si>
  <si>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</si>
  <si>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</si>
  <si>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</si>
  <si>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</si>
  <si>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</si>
  <si>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</si>
  <si>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</si>
  <si>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</si>
  <si>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</si>
  <si>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</si>
  <si>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</si>
  <si>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</si>
  <si>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</si>
  <si>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</si>
  <si>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</si>
  <si>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</si>
  <si>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</si>
  <si>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</si>
  <si>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</si>
  <si>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</si>
  <si>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</si>
  <si>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</si>
  <si>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</si>
  <si>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</si>
  <si>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</si>
  <si>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</si>
  <si>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</si>
  <si>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</si>
  <si>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</si>
  <si>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</si>
  <si>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</si>
  <si>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</si>
  <si>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</si>
  <si>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</si>
  <si>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</si>
  <si>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</si>
  <si>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</si>
  <si>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</si>
  <si>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</si>
  <si>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</si>
  <si>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</si>
  <si>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</si>
  <si>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</si>
  <si>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</si>
  <si>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</si>
  <si>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</si>
  <si>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</si>
  <si>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</si>
  <si>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</si>
  <si>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</si>
  <si>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</si>
  <si>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</si>
  <si>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</si>
  <si>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</si>
  <si>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</si>
  <si>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</si>
  <si>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</si>
  <si>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</si>
  <si>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</si>
  <si>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</si>
  <si>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</si>
  <si>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</si>
  <si>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</si>
  <si>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</si>
  <si>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</si>
  <si>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</si>
  <si>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</si>
  <si>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</si>
  <si>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</si>
  <si>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</si>
  <si>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</si>
  <si>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</si>
  <si>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</si>
  <si>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</si>
  <si>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</si>
  <si>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</si>
  <si>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</si>
  <si>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</si>
  <si>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</si>
  <si>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</si>
  <si>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</si>
  <si>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</si>
  <si>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</si>
  <si>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</si>
  <si>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</si>
  <si>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</si>
  <si>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</si>
  <si>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</si>
  <si>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</si>
  <si>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</si>
  <si>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</si>
  <si>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</si>
  <si>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</si>
  <si>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</si>
  <si>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</si>
  <si>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</si>
  <si>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</si>
  <si>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</si>
  <si>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</si>
  <si>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</si>
  <si>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</si>
  <si>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</si>
  <si>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</si>
  <si>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</si>
  <si>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</si>
  <si>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</si>
  <si>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</si>
  <si>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</si>
  <si>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</si>
  <si>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</si>
  <si>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</si>
  <si>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</si>
  <si>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</si>
  <si>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</si>
  <si>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</si>
  <si>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</si>
  <si>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</si>
  <si>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</si>
  <si>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</si>
  <si>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</si>
  <si>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</si>
  <si>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</si>
  <si>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</si>
  <si>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</si>
  <si>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</si>
  <si>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</si>
  <si>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</si>
  <si>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</si>
  <si>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</si>
  <si>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</si>
  <si>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</si>
  <si>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</si>
  <si>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</si>
  <si>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</si>
  <si>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</si>
  <si>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</si>
  <si>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</si>
  <si>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</si>
  <si>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</si>
  <si>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</si>
  <si>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</si>
  <si>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</si>
  <si>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</si>
  <si>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</si>
  <si>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</si>
  <si>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</si>
  <si>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</si>
  <si>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</si>
  <si>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</si>
  <si>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</si>
  <si>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</si>
  <si>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</si>
  <si>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</si>
  <si>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</si>
  <si>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</si>
  <si>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</si>
  <si>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</si>
  <si>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</si>
  <si>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</si>
  <si>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</si>
  <si>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</si>
  <si>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</si>
  <si>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</si>
  <si>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</si>
  <si>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</si>
  <si>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</si>
  <si>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</si>
  <si>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</si>
  <si>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</si>
  <si>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</si>
  <si>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</si>
  <si>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</si>
  <si>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</si>
  <si>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</si>
  <si>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</si>
  <si>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</si>
  <si>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</si>
  <si>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</si>
  <si>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</si>
  <si>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</si>
  <si>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</si>
  <si>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</si>
  <si>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</si>
  <si>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</si>
  <si>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</si>
  <si>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</si>
  <si>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</si>
  <si>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</si>
  <si>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</si>
  <si>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</si>
  <si>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</si>
  <si>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</si>
  <si>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</si>
  <si>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</si>
  <si>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</si>
  <si>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</si>
  <si>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</si>
  <si>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</si>
  <si>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</si>
  <si>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</si>
  <si>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</si>
  <si>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</si>
  <si>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</si>
  <si>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</si>
  <si>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</si>
  <si>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</si>
  <si>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</si>
  <si>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</si>
  <si>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</si>
  <si>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</si>
  <si>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</si>
  <si>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</si>
  <si>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</si>
  <si>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</si>
  <si>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</si>
  <si>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</si>
  <si>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</si>
  <si>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</si>
  <si>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</si>
  <si>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</si>
  <si>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</si>
  <si>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</si>
  <si>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</si>
  <si>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</si>
  <si>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</si>
  <si>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</si>
  <si>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</si>
  <si>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</si>
  <si>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</si>
  <si>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</si>
  <si>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</si>
  <si>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</si>
  <si>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</si>
  <si>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</si>
  <si>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</si>
  <si>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</si>
  <si>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</si>
  <si>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</si>
  <si>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</si>
  <si>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</si>
  <si>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</si>
  <si>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</si>
  <si>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</si>
  <si>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</si>
  <si>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</si>
  <si>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</si>
  <si>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</si>
  <si>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</si>
  <si>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</si>
  <si>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</si>
  <si>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</si>
  <si>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</si>
  <si>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</si>
  <si>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</si>
  <si>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</si>
  <si>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</si>
  <si>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</si>
  <si>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</si>
  <si>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</si>
  <si>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</si>
  <si>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</si>
  <si>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</si>
  <si>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</si>
  <si>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</si>
  <si>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</si>
  <si>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</si>
  <si>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</si>
  <si>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</si>
  <si>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</si>
  <si>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</si>
  <si>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</si>
  <si>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</si>
  <si>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</si>
  <si>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</si>
  <si>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</si>
  <si>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</si>
  <si>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</si>
  <si>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</si>
  <si>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</si>
  <si>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</si>
  <si>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</si>
  <si>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</si>
  <si>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</si>
  <si>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</si>
  <si>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</si>
  <si>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</si>
  <si>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</si>
  <si>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</si>
  <si>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</si>
  <si>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</si>
  <si>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</si>
  <si>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</si>
  <si>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</si>
  <si>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</si>
  <si>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</si>
  <si>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</si>
  <si>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</si>
  <si>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</si>
  <si>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</si>
  <si>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</si>
  <si>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</si>
  <si>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</si>
  <si>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</si>
  <si>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</si>
  <si>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</si>
  <si>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</si>
  <si>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</si>
  <si>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</si>
  <si>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</si>
  <si>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</si>
  <si>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</si>
  <si>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</si>
  <si>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</si>
  <si>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</si>
  <si>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</si>
  <si>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</si>
  <si>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</si>
  <si>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</si>
  <si>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</si>
  <si>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</si>
  <si>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</si>
  <si>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</si>
  <si>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</si>
  <si>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</si>
  <si>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</si>
  <si>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</si>
  <si>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</si>
  <si>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</si>
  <si>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</si>
  <si>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</si>
  <si>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</si>
  <si>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</si>
  <si>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</si>
  <si>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</si>
  <si>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</si>
  <si>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</si>
  <si>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</si>
  <si>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</si>
  <si>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</si>
  <si>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</si>
  <si>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</si>
  <si>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</si>
  <si>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</si>
  <si>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</si>
  <si>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</si>
  <si>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</si>
  <si>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</si>
  <si>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</si>
  <si>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</si>
  <si>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</si>
  <si>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</si>
  <si>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</si>
  <si>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</si>
  <si>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</si>
  <si>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</si>
  <si>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</si>
  <si>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</si>
  <si>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</si>
  <si>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</si>
  <si>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</si>
  <si>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</si>
  <si>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</si>
  <si>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</si>
  <si>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</si>
  <si>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</si>
  <si>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</si>
  <si>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</si>
  <si>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</si>
  <si>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</si>
  <si>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</si>
  <si>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</si>
  <si>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</si>
  <si>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</si>
  <si>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</si>
  <si>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</si>
  <si>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</si>
  <si>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</si>
  <si>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</si>
  <si>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</si>
  <si>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</si>
  <si>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</si>
  <si>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</si>
  <si>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</si>
  <si>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</si>
  <si>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</si>
  <si>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</si>
  <si>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</si>
  <si>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</si>
  <si>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</si>
  <si>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</si>
  <si>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</si>
  <si>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</si>
  <si>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</si>
  <si>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</si>
  <si>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</si>
  <si>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</si>
  <si>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</si>
  <si>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</si>
  <si>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</si>
  <si>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</si>
  <si>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</si>
  <si>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</si>
  <si>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</si>
  <si>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</si>
  <si>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</si>
  <si>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</si>
  <si>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</si>
  <si>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</si>
  <si>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</si>
  <si>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</si>
  <si>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</si>
  <si>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</si>
  <si>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</si>
  <si>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</si>
  <si>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</si>
  <si>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</si>
  <si>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</si>
  <si>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</si>
  <si>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</si>
  <si>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</si>
  <si>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</si>
  <si>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</si>
  <si>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</si>
  <si>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</si>
  <si>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</si>
  <si>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</si>
  <si>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</si>
  <si>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</si>
  <si>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</si>
  <si>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</si>
  <si>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</si>
  <si>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</si>
  <si>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</si>
  <si>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</si>
  <si>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</si>
  <si>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</si>
  <si>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</si>
  <si>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</si>
  <si>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</si>
  <si>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</si>
  <si>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</si>
  <si>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</si>
  <si>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</si>
  <si>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</si>
  <si>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</si>
  <si>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</si>
  <si>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</si>
  <si>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</si>
  <si>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</si>
  <si>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</si>
  <si>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</si>
  <si>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</si>
  <si>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</si>
  <si>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</si>
  <si>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</si>
  <si>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</si>
  <si>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</si>
  <si>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</si>
  <si>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</si>
  <si>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</si>
  <si>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</si>
  <si>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</si>
  <si>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</si>
  <si>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</si>
  <si>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</si>
  <si>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</si>
  <si>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</si>
  <si>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</si>
  <si>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</si>
  <si>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</si>
  <si>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</si>
  <si>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</si>
  <si>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</si>
  <si>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</si>
  <si>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</si>
  <si>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</si>
  <si>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</si>
  <si>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</si>
  <si>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</si>
  <si>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</si>
  <si>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</si>
  <si>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</si>
  <si>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</si>
  <si>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</si>
  <si>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</si>
  <si>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</si>
  <si>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</si>
  <si>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</si>
  <si>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</si>
  <si>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</si>
  <si>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</si>
  <si>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</si>
  <si>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</si>
  <si>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</si>
  <si>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</si>
  <si>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</si>
  <si>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</si>
  <si>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</si>
  <si>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</si>
  <si>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</si>
  <si>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</si>
  <si>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</si>
  <si>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</si>
  <si>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</si>
  <si>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</si>
  <si>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</si>
  <si>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</si>
  <si>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</si>
  <si>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</si>
  <si>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</si>
  <si>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</si>
  <si>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</si>
  <si>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</si>
  <si>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</si>
  <si>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</si>
  <si>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</si>
  <si>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</si>
  <si>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</si>
  <si>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</si>
  <si>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</si>
  <si>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</si>
  <si>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</si>
  <si>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</si>
  <si>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</si>
  <si>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</si>
  <si>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</si>
  <si>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</si>
  <si>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</si>
  <si>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</si>
  <si>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</si>
  <si>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</si>
  <si>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</si>
  <si>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</si>
  <si>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</si>
  <si>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</si>
  <si>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</si>
  <si>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</si>
  <si>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</si>
  <si>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</si>
  <si>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</si>
  <si>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</si>
  <si>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</si>
  <si>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</si>
  <si>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</si>
  <si>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</si>
  <si>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</si>
  <si>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</si>
  <si>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</si>
  <si>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</si>
  <si>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</si>
  <si>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</si>
  <si>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</si>
  <si>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</si>
  <si>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</si>
  <si>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</si>
  <si>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</si>
  <si>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</si>
  <si>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</si>
  <si>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</si>
  <si>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</si>
  <si>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</si>
  <si>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</si>
  <si>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</si>
  <si>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</si>
  <si>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</si>
  <si>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</si>
  <si>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</si>
  <si>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</si>
  <si>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</si>
  <si>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</si>
  <si>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</si>
  <si>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</si>
  <si>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</si>
  <si>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</si>
  <si>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</si>
  <si>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</si>
  <si>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</si>
  <si>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</si>
  <si>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</si>
  <si>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</si>
  <si>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</si>
  <si>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</si>
  <si>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</si>
  <si>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</si>
  <si>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</si>
  <si>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</si>
  <si>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</si>
  <si>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</si>
  <si>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</si>
  <si>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</si>
  <si>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</si>
  <si>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</si>
  <si>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</si>
  <si>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</si>
  <si>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</si>
  <si>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</si>
  <si>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</si>
  <si>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</si>
  <si>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</si>
  <si>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</si>
  <si>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</si>
  <si>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</si>
  <si>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</si>
  <si>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</si>
  <si>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</si>
  <si>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</si>
  <si>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</si>
  <si>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</si>
  <si>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</si>
  <si>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</si>
  <si>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</si>
  <si>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</si>
  <si>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</si>
  <si>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</si>
  <si>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</si>
  <si>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</si>
  <si>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</si>
  <si>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</si>
  <si>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</si>
  <si>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</si>
  <si>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</si>
  <si>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</si>
  <si>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</si>
  <si>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</si>
  <si>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</si>
  <si>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</si>
  <si>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</si>
  <si>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</si>
  <si>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</si>
  <si>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</si>
  <si>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</si>
  <si>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</si>
  <si>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</si>
  <si>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</si>
  <si>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</si>
  <si>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</si>
  <si>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</si>
  <si>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</si>
  <si>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</si>
  <si>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</si>
  <si>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</si>
  <si>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</si>
  <si>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</si>
  <si>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</si>
  <si>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</si>
  <si>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</si>
  <si>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</si>
  <si>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</si>
  <si>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</si>
  <si>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</si>
  <si>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</si>
  <si>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</si>
  <si>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</si>
  <si>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</si>
  <si>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</si>
  <si>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</si>
  <si>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</si>
  <si>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</si>
  <si>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</si>
  <si>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</si>
  <si>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</si>
  <si>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</si>
  <si>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</si>
  <si>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</si>
  <si>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</si>
  <si>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</si>
  <si>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</si>
  <si>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</si>
  <si>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</si>
  <si>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</si>
  <si>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</si>
  <si>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</si>
  <si>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</si>
  <si>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</si>
  <si>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</si>
  <si>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</si>
  <si>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</si>
  <si>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</si>
  <si>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</si>
  <si>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</si>
  <si>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</si>
  <si>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</si>
  <si>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</si>
  <si>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</si>
  <si>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</si>
  <si>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</si>
  <si>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</si>
  <si>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</si>
  <si>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</si>
  <si>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</si>
  <si>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</si>
  <si>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</si>
  <si>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</si>
  <si>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</si>
  <si>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</si>
  <si>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</si>
  <si>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</si>
  <si>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</si>
  <si>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</si>
  <si>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</si>
  <si>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</si>
  <si>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</si>
  <si>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</si>
  <si>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</si>
  <si>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</si>
  <si>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</si>
  <si>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</si>
  <si>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</si>
  <si>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</si>
  <si>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</si>
  <si>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</si>
  <si>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</si>
  <si>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</si>
  <si>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</si>
  <si>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</si>
  <si>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</si>
  <si>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</si>
  <si>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</si>
  <si>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</si>
  <si>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</si>
  <si>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</si>
  <si>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</si>
  <si>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</si>
  <si>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</si>
  <si>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</si>
  <si>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</si>
  <si>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</si>
  <si>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</si>
  <si>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</si>
  <si>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</si>
  <si>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</si>
  <si>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</si>
  <si>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</si>
  <si>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</si>
  <si>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</si>
  <si>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</si>
  <si>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</si>
  <si>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</si>
  <si>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</si>
  <si>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</si>
  <si>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</si>
  <si>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</si>
  <si>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</si>
  <si>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</si>
  <si>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</si>
  <si>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</si>
  <si>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</si>
  <si>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</si>
  <si>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</si>
  <si>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</si>
  <si>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</si>
  <si>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</si>
  <si>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</si>
  <si>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</si>
  <si>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</si>
  <si>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</si>
  <si>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</si>
  <si>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</si>
  <si>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</si>
  <si>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</si>
  <si>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</si>
  <si>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</si>
  <si>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</si>
  <si>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</si>
  <si>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</si>
  <si>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</si>
  <si>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</si>
  <si>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</si>
  <si>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</si>
  <si>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</si>
  <si>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</si>
  <si>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</si>
  <si>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</si>
  <si>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</si>
  <si>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</si>
  <si>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</si>
  <si>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</si>
  <si>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</si>
  <si>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</si>
  <si>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</si>
  <si>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</si>
  <si>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</si>
  <si>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</si>
  <si>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</si>
  <si>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</si>
  <si>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</si>
  <si>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</si>
  <si>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</si>
  <si>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</si>
  <si>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</si>
  <si>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</si>
  <si>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</si>
  <si>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</si>
  <si>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</si>
  <si>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</si>
  <si>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</si>
  <si>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</si>
  <si>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</si>
  <si>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</si>
  <si>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</si>
  <si>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</si>
  <si>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</si>
  <si>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</si>
  <si>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</si>
  <si>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</si>
  <si>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</si>
  <si>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</si>
  <si>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</si>
  <si>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</si>
  <si>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</si>
  <si>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</si>
  <si>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</si>
  <si>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</si>
  <si>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</si>
  <si>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</si>
  <si>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</si>
  <si>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</si>
  <si>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</si>
  <si>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</si>
  <si>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</si>
  <si>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</si>
  <si>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</si>
  <si>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</si>
  <si>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</si>
  <si>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</si>
  <si>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</si>
  <si>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</si>
  <si>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</si>
  <si>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</si>
  <si>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</si>
  <si>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</si>
  <si>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</si>
  <si>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</si>
  <si>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</si>
  <si>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</si>
  <si>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</si>
  <si>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</si>
  <si>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</si>
  <si>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</si>
  <si>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</si>
  <si>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</si>
  <si>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</si>
  <si>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</si>
  <si>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</si>
  <si>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</si>
  <si>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</si>
  <si>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</si>
  <si>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</si>
  <si>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</si>
  <si>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</si>
  <si>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</si>
  <si>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</si>
  <si>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</si>
  <si>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</si>
  <si>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</si>
  <si>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</si>
  <si>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</si>
  <si>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</si>
  <si>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</si>
  <si>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</si>
  <si>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</si>
  <si>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</si>
  <si>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</si>
  <si>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</si>
  <si>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</si>
  <si>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</si>
  <si>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</si>
  <si>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</si>
  <si>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</si>
  <si>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</si>
  <si>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</si>
  <si>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</si>
  <si>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</si>
  <si>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</si>
  <si>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</si>
  <si>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</si>
  <si>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</si>
  <si>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</si>
  <si>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</si>
  <si>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</si>
  <si>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</si>
  <si>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</si>
  <si>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</si>
  <si>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</si>
  <si>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</si>
  <si>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</si>
  <si>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</si>
  <si>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</si>
  <si>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</si>
  <si>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</si>
  <si>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</si>
  <si>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</si>
  <si>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</si>
  <si>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</si>
  <si>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</si>
  <si>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</si>
  <si>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</si>
  <si>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</si>
  <si>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</si>
  <si>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</si>
  <si>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</si>
  <si>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</si>
  <si>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</si>
  <si>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</si>
  <si>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</si>
  <si>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</si>
  <si>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</si>
  <si>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</si>
  <si>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</si>
  <si>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</si>
  <si>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</si>
  <si>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</si>
  <si>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</si>
  <si>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</si>
  <si>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</si>
  <si>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</si>
  <si>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</si>
  <si>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</si>
  <si>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</si>
  <si>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</si>
  <si>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</si>
  <si>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</si>
  <si>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</si>
  <si>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</si>
  <si>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</si>
  <si>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</si>
  <si>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</si>
  <si>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</si>
  <si>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</si>
  <si>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</si>
  <si>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</si>
  <si>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</si>
  <si>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</si>
  <si>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</si>
  <si>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</si>
  <si>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</si>
  <si>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</si>
  <si>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</si>
  <si>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</si>
  <si>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</si>
  <si>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</si>
  <si>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</si>
  <si>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</si>
  <si>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</si>
  <si>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</si>
  <si>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</si>
  <si>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</si>
  <si>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</si>
  <si>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</si>
  <si>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</si>
  <si>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</si>
  <si>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</si>
  <si>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</si>
  <si>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</si>
  <si>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</si>
  <si>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</si>
  <si>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</si>
  <si>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</si>
  <si>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</si>
  <si>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</si>
  <si>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</si>
  <si>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</si>
  <si>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</si>
  <si>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</si>
  <si>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</si>
  <si>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</si>
  <si>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</si>
  <si>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</si>
  <si>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</si>
  <si>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</si>
  <si>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</si>
  <si>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</si>
  <si>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</si>
  <si>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</si>
  <si>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</si>
  <si>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</si>
  <si>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</si>
  <si>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</si>
  <si>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</si>
  <si>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</si>
  <si>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</si>
  <si>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</si>
  <si>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</si>
  <si>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</si>
  <si>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</si>
  <si>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</si>
  <si>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</si>
  <si>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</si>
  <si>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</si>
  <si>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</si>
  <si>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</si>
  <si>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</si>
  <si>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</si>
  <si>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</si>
  <si>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</si>
  <si>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</si>
  <si>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</si>
  <si>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</si>
  <si>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</si>
  <si>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</si>
  <si>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</si>
  <si>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</si>
  <si>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</si>
  <si>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</si>
  <si>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</si>
  <si>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</si>
  <si>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</si>
  <si>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</si>
  <si>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</si>
  <si>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</si>
  <si>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</si>
  <si>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</si>
  <si>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</si>
  <si>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</si>
  <si>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</si>
  <si>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</si>
  <si>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</si>
  <si>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</si>
  <si>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</si>
  <si>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</si>
  <si>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</si>
  <si>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</si>
  <si>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</si>
  <si>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</si>
  <si>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</si>
  <si>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</si>
  <si>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</si>
  <si>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</si>
  <si>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</si>
  <si>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</si>
  <si>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</si>
  <si>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</si>
  <si>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</si>
  <si>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</si>
  <si>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</si>
  <si>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</si>
  <si>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</si>
  <si>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</si>
  <si>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</si>
  <si>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</si>
  <si>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</si>
  <si>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</si>
  <si>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</si>
  <si>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</si>
  <si>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</si>
  <si>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</si>
  <si>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</si>
  <si>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</si>
  <si>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</si>
  <si>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</si>
  <si>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</si>
  <si>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</si>
  <si>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</si>
  <si>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</si>
  <si>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</si>
  <si>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</si>
  <si>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</si>
  <si>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</si>
  <si>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</si>
  <si>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</si>
  <si>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</si>
  <si>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</si>
  <si>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</si>
  <si>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</si>
  <si>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</si>
  <si>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</si>
  <si>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</si>
  <si>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</si>
  <si>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</si>
  <si>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</si>
  <si>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</si>
  <si>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</si>
  <si>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</si>
  <si>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</si>
  <si>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</si>
  <si>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</si>
  <si>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</si>
  <si>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</si>
  <si>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</si>
  <si>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</si>
  <si>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</si>
  <si>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</si>
  <si>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</si>
  <si>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</si>
  <si>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</si>
  <si>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</si>
  <si>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</si>
  <si>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</si>
  <si>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</si>
  <si>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</si>
  <si>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</si>
  <si>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</si>
  <si>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</si>
  <si>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</si>
  <si>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</si>
  <si>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</si>
  <si>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</si>
  <si>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</si>
  <si>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</si>
  <si>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</si>
  <si>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</si>
  <si>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</si>
  <si>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</si>
  <si>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</si>
  <si>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</si>
  <si>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</si>
  <si>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</si>
  <si>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</si>
  <si>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</si>
  <si>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</si>
  <si>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</si>
  <si>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</si>
  <si>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</si>
  <si>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</si>
  <si>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</si>
  <si>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</si>
  <si>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</si>
  <si>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</si>
  <si>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</si>
  <si>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</si>
  <si>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</si>
  <si>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</si>
  <si>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</si>
  <si>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</si>
  <si>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</si>
  <si>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</si>
  <si>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</si>
  <si>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</si>
  <si>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</si>
  <si>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</si>
  <si>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</si>
  <si>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</si>
  <si>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</si>
  <si>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</si>
  <si>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</si>
  <si>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</si>
  <si>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</si>
  <si>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</si>
  <si>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</si>
  <si>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</si>
  <si>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</si>
  <si>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</si>
  <si>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</si>
  <si>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</si>
  <si>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</si>
  <si>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</si>
  <si>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</si>
  <si>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</si>
  <si>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</si>
  <si>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</si>
  <si>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</si>
  <si>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</si>
  <si>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</si>
  <si>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</si>
  <si>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</si>
  <si>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</si>
  <si>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</si>
  <si>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</si>
  <si>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</si>
  <si>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</si>
  <si>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</si>
  <si>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</si>
  <si>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</si>
  <si>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</si>
  <si>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</si>
  <si>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</si>
  <si>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</si>
  <si>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</si>
  <si>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</si>
  <si>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</si>
  <si>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</si>
  <si>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</si>
  <si>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</si>
  <si>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</si>
  <si>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</si>
  <si>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</si>
  <si>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</si>
  <si>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</si>
  <si>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</si>
  <si>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</si>
  <si>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</si>
  <si>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</si>
  <si>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</si>
  <si>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</si>
  <si>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</si>
  <si>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</si>
  <si>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</si>
  <si>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</si>
  <si>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</si>
  <si>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</si>
  <si>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</si>
  <si>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</si>
  <si>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</si>
  <si>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</si>
  <si>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</si>
  <si>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</si>
  <si>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</si>
  <si>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</si>
  <si>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</si>
  <si>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</si>
  <si>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</si>
  <si>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</si>
  <si>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</si>
  <si>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</si>
  <si>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</si>
  <si>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</si>
  <si>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</si>
  <si>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</si>
  <si>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</si>
  <si>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</si>
  <si>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</si>
  <si>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</si>
  <si>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</si>
  <si>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</si>
  <si>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</si>
  <si>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</si>
  <si>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</si>
  <si>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</si>
  <si>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</si>
  <si>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</si>
  <si>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</si>
  <si>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</si>
  <si>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</si>
  <si>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</si>
  <si>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</si>
  <si>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</si>
  <si>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</si>
  <si>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</si>
  <si>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</si>
  <si>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</si>
  <si>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</si>
  <si>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</si>
  <si>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</si>
  <si>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</si>
  <si>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</si>
  <si>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</si>
  <si>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</si>
  <si>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</si>
  <si>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</si>
  <si>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</si>
  <si>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</si>
  <si>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</si>
  <si>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</si>
  <si>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</si>
  <si>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</si>
  <si>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</si>
  <si>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</si>
  <si>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</si>
  <si>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</si>
  <si>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</si>
  <si>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</si>
  <si>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</si>
  <si>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</si>
  <si>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</si>
  <si>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</si>
  <si>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</si>
  <si>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</si>
  <si>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</si>
  <si>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</si>
  <si>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</si>
  <si>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</si>
  <si>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</si>
  <si>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</si>
  <si>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</si>
  <si>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</si>
  <si>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</si>
  <si>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</si>
  <si>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</si>
  <si>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</si>
  <si>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</si>
  <si>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</si>
  <si>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</si>
  <si>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</si>
  <si>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</si>
  <si>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</si>
  <si>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</si>
  <si>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</si>
  <si>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</si>
  <si>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</si>
  <si>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</si>
  <si>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</si>
  <si>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</si>
  <si>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</si>
  <si>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</si>
  <si>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</si>
  <si>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</si>
  <si>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</si>
  <si>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</si>
  <si>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</si>
  <si>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</si>
  <si>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</si>
  <si>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</si>
  <si>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</si>
  <si>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</si>
  <si>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</si>
  <si>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</si>
  <si>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</si>
  <si>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</si>
  <si>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</si>
  <si>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</si>
  <si>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</si>
  <si>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</si>
  <si>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</si>
  <si>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</si>
  <si>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</si>
  <si>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</si>
  <si>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</si>
  <si>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</si>
  <si>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</si>
  <si>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</si>
  <si>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</si>
  <si>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</si>
  <si>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</si>
  <si>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</si>
  <si>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</si>
  <si>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</si>
  <si>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</si>
  <si>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</si>
  <si>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</si>
  <si>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</si>
  <si>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</si>
  <si>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</si>
  <si>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</si>
  <si>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</si>
  <si>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</si>
  <si>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</si>
  <si>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</si>
  <si>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</si>
  <si>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</si>
  <si>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</si>
  <si>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</si>
  <si>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</si>
  <si>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</si>
  <si>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</si>
  <si>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</si>
  <si>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</si>
  <si>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</si>
  <si>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</si>
  <si>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</si>
  <si>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</si>
  <si>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</si>
  <si>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</si>
  <si>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</si>
  <si>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</si>
  <si>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</si>
  <si>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</si>
  <si>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</si>
  <si>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</si>
  <si>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</si>
  <si>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</si>
  <si>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</si>
  <si>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</si>
  <si>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</si>
  <si>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</si>
  <si>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</si>
  <si>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</si>
  <si>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</si>
  <si>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</si>
  <si>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</si>
  <si>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</si>
  <si>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</si>
  <si>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</si>
  <si>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</si>
  <si>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</si>
  <si>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</si>
  <si>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</si>
  <si>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</si>
  <si>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</si>
  <si>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</si>
  <si>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</si>
  <si>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</si>
  <si>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</si>
  <si>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</si>
  <si>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</si>
  <si>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</si>
  <si>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</si>
  <si>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</si>
  <si>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</si>
  <si>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</si>
  <si>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</si>
  <si>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</si>
  <si>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</si>
  <si>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</si>
  <si>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</si>
  <si>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</si>
  <si>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</si>
  <si>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</si>
  <si>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</si>
  <si>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</si>
  <si>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</si>
  <si>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</si>
  <si>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</si>
  <si>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</si>
  <si>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</si>
  <si>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</si>
  <si>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</si>
  <si>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</si>
  <si>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</si>
  <si>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</si>
  <si>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</si>
  <si>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</si>
  <si>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</si>
  <si>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</si>
  <si>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</si>
  <si>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</si>
  <si>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</si>
  <si>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</si>
  <si>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</si>
  <si>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</si>
  <si>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</si>
  <si>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</si>
  <si>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</si>
  <si>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</si>
  <si>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</si>
  <si>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</si>
  <si>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</si>
  <si>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</si>
  <si>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</si>
  <si>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</si>
  <si>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</si>
  <si>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</si>
  <si>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</si>
  <si>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</si>
  <si>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</si>
  <si>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</si>
  <si>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</si>
  <si>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</si>
  <si>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</si>
  <si>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</si>
  <si>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</si>
  <si>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</si>
  <si>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</si>
  <si>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</si>
  <si>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</si>
  <si>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</si>
  <si>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</si>
  <si>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</si>
  <si>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</si>
  <si>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</si>
  <si>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</si>
  <si>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</si>
  <si>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</si>
  <si>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</si>
  <si>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</si>
  <si>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</si>
  <si>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</si>
  <si>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</si>
  <si>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</si>
  <si>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</si>
  <si>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</si>
  <si>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</si>
  <si>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</si>
  <si>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</si>
  <si>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</si>
  <si>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</si>
  <si>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</si>
  <si>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</si>
  <si>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</si>
  <si>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</si>
  <si>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</si>
  <si>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</si>
  <si>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</si>
  <si>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</si>
  <si>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</si>
  <si>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</si>
  <si>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</si>
  <si>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</si>
  <si>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</si>
  <si>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</si>
  <si>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</si>
  <si>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</si>
  <si>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</si>
  <si>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</si>
  <si>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</si>
  <si>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</si>
  <si>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</si>
  <si>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</si>
  <si>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</si>
  <si>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</si>
  <si>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</si>
  <si>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</si>
  <si>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</si>
  <si>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</si>
  <si>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</si>
  <si>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</si>
  <si>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</si>
  <si>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</si>
  <si>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</si>
  <si>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</si>
  <si>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</si>
  <si>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</si>
  <si>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</si>
  <si>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</si>
  <si>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</si>
  <si>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</si>
  <si>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</si>
  <si>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</si>
  <si>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</si>
  <si>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</si>
  <si>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</si>
  <si>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</si>
  <si>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</si>
  <si>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</si>
  <si>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</si>
  <si>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</si>
  <si>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</si>
  <si>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</si>
  <si>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</si>
  <si>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</si>
  <si>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</si>
  <si>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</si>
  <si>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</si>
  <si>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</si>
  <si>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</si>
  <si>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</si>
  <si>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</si>
  <si>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</si>
  <si>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</si>
  <si>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</si>
  <si>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</si>
  <si>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</si>
  <si>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</si>
  <si>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</si>
  <si>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</si>
  <si>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</si>
  <si>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</si>
  <si>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</si>
  <si>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</si>
  <si>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</si>
  <si>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</si>
  <si>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</si>
  <si>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</si>
  <si>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</si>
  <si>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</si>
  <si>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</si>
  <si>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</si>
  <si>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</si>
  <si>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</si>
  <si>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</si>
  <si>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</si>
  <si>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</si>
  <si>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</si>
  <si>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</si>
  <si>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</si>
  <si>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</si>
  <si>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</si>
  <si>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</si>
  <si>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</si>
  <si>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</si>
  <si>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</si>
  <si>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</si>
  <si>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</si>
  <si>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</si>
  <si>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</si>
  <si>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</si>
  <si>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</si>
  <si>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</si>
  <si>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</si>
  <si>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</si>
  <si>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</si>
  <si>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</si>
  <si>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</si>
  <si>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</si>
  <si>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</si>
  <si>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</si>
  <si>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</si>
  <si>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</si>
  <si>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</si>
  <si>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</si>
  <si>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</si>
  <si>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</si>
  <si>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</si>
  <si>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</si>
  <si>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</si>
  <si>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</si>
  <si>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</si>
  <si>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</si>
  <si>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</si>
  <si>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</si>
  <si>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</si>
  <si>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</si>
  <si>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</si>
  <si>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</si>
  <si>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</si>
  <si>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</si>
  <si>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</si>
  <si>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</si>
  <si>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</si>
  <si>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</si>
  <si>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</si>
  <si>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</si>
  <si>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</si>
  <si>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</si>
  <si>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</si>
  <si>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</si>
  <si>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</si>
  <si>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</si>
  <si>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</si>
  <si>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</si>
  <si>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</si>
  <si>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</si>
  <si>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</si>
  <si>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</si>
  <si>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</si>
  <si>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</si>
  <si>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</si>
  <si>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</si>
  <si>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</si>
  <si>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</si>
  <si>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</si>
  <si>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</si>
  <si>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</si>
  <si>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</si>
  <si>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</si>
  <si>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</si>
  <si>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</si>
  <si>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</si>
  <si>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</si>
  <si>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</si>
  <si>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</si>
  <si>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</si>
  <si>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</si>
  <si>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</si>
  <si>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</si>
  <si>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</si>
  <si>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</si>
  <si>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</si>
  <si>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</si>
  <si>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</si>
  <si>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</si>
  <si>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</si>
  <si>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</si>
  <si>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</si>
  <si>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</si>
  <si>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</si>
  <si>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</si>
  <si>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</si>
  <si>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</si>
  <si>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</si>
  <si>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</si>
  <si>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</si>
  <si>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</si>
  <si>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</si>
  <si>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</si>
  <si>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</si>
  <si>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</si>
  <si>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</si>
  <si>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</si>
  <si>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</si>
  <si>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</si>
  <si>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</si>
  <si>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</si>
  <si>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</si>
  <si>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</si>
  <si>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</si>
  <si>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</si>
  <si>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</si>
  <si>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</si>
  <si>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</si>
  <si>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</si>
  <si>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</si>
  <si>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</si>
  <si>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</si>
  <si>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</si>
  <si>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</si>
  <si>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</si>
  <si>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</si>
  <si>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</si>
  <si>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</si>
  <si>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</si>
  <si>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</si>
  <si>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</si>
  <si>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</si>
  <si>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</si>
  <si>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</si>
  <si>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</si>
  <si>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</si>
  <si>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</si>
  <si>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</si>
  <si>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</si>
  <si>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</si>
  <si>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</si>
  <si>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</si>
  <si>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</si>
  <si>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</si>
  <si>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</si>
  <si>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</si>
  <si>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</si>
  <si>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</si>
  <si>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</si>
  <si>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</si>
  <si>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</si>
  <si>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</si>
  <si>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</si>
  <si>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</si>
  <si>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</si>
  <si>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</si>
  <si>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</si>
  <si>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</si>
  <si>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</si>
  <si>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</si>
  <si>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</si>
  <si>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</si>
  <si>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</si>
  <si>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</si>
  <si>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</si>
  <si>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</si>
  <si>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</si>
  <si>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</si>
  <si>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</si>
  <si>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</si>
  <si>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</si>
  <si>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</si>
  <si>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</si>
  <si>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</si>
  <si>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</si>
  <si>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</si>
  <si>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</si>
  <si>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</si>
  <si>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</si>
  <si>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</si>
  <si>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</si>
  <si>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</si>
  <si>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</si>
  <si>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</si>
  <si>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</si>
  <si>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</si>
  <si>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</si>
  <si>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</si>
  <si>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</si>
  <si>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</si>
  <si>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</si>
  <si>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</si>
  <si>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</si>
  <si>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</si>
  <si>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</si>
  <si>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</si>
  <si>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</si>
  <si>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</si>
  <si>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</si>
  <si>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</si>
  <si>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</si>
  <si>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</si>
  <si>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</si>
  <si>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</si>
  <si>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</si>
  <si>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</si>
  <si>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</si>
  <si>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</si>
  <si>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</si>
  <si>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</si>
  <si>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</si>
  <si>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</si>
  <si>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</si>
  <si>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</si>
  <si>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</si>
  <si>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</si>
  <si>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</si>
  <si>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</si>
  <si>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</si>
  <si>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</si>
  <si>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</si>
  <si>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</si>
  <si>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</si>
  <si>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</si>
  <si>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</si>
  <si>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</si>
  <si>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</si>
  <si>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</si>
  <si>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</si>
  <si>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</si>
  <si>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</si>
  <si>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</si>
  <si>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</si>
  <si>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</si>
  <si>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</si>
  <si>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</si>
  <si>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</si>
  <si>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</si>
  <si>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</si>
  <si>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</si>
  <si>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</si>
  <si>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</si>
  <si>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</si>
  <si>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</si>
  <si>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</si>
  <si>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</si>
  <si>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</si>
  <si>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</si>
  <si>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</si>
  <si>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</si>
  <si>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</si>
  <si>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</si>
  <si>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</si>
  <si>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</si>
  <si>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</si>
  <si>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</si>
  <si>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</si>
  <si>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</si>
  <si>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</si>
  <si>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</si>
  <si>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</si>
  <si>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</si>
  <si>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</si>
  <si>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</si>
  <si>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</si>
  <si>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</si>
  <si>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</si>
  <si>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</si>
  <si>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</si>
  <si>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</si>
  <si>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</si>
  <si>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</si>
  <si>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</si>
  <si>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</si>
  <si>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</si>
  <si>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</si>
  <si>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</si>
  <si>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</si>
  <si>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</si>
  <si>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</si>
  <si>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</si>
  <si>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</si>
  <si>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</si>
  <si>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</si>
  <si>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</si>
  <si>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</si>
  <si>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</si>
  <si>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</si>
  <si>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</si>
  <si>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</si>
  <si>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</si>
  <si>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</si>
  <si>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</si>
  <si>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</si>
  <si>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</si>
  <si>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</si>
  <si>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</si>
  <si>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</si>
  <si>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</si>
  <si>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</si>
  <si>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</si>
  <si>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</si>
  <si>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</si>
  <si>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</si>
  <si>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</si>
  <si>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</si>
  <si>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</si>
  <si>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</si>
  <si>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</si>
  <si>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</si>
  <si>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</si>
  <si>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</si>
  <si>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</si>
  <si>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</si>
  <si>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</si>
  <si>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</si>
  <si>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</si>
  <si>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</si>
  <si>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</si>
  <si>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</si>
  <si>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</si>
  <si>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</si>
  <si>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</si>
  <si>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</si>
  <si>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</si>
  <si>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</si>
  <si>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</si>
  <si>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</si>
  <si>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</si>
  <si>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</si>
  <si>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</si>
  <si>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</si>
  <si>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</si>
  <si>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</si>
  <si>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</si>
  <si>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</si>
  <si>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</si>
  <si>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</si>
  <si>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</si>
  <si>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</si>
  <si>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</si>
  <si>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</si>
  <si>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</si>
  <si>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</si>
  <si>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</si>
  <si>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</si>
  <si>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</si>
  <si>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</si>
  <si>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</si>
  <si>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</si>
  <si>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</si>
  <si>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</si>
  <si>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</si>
  <si>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</si>
  <si>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</si>
  <si>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</si>
  <si>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</si>
  <si>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</si>
  <si>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</si>
  <si>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</si>
  <si>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</si>
  <si>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</si>
  <si>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</si>
  <si>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</si>
  <si>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</si>
  <si>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</si>
  <si>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</si>
  <si>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</si>
  <si>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</si>
  <si>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</si>
  <si>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</si>
  <si>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</si>
  <si>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</si>
  <si>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</si>
  <si>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</si>
  <si>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</si>
  <si>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</si>
  <si>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</si>
  <si>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</si>
  <si>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</si>
  <si>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</si>
  <si>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</si>
  <si>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</si>
  <si>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</si>
  <si>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</si>
  <si>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</si>
  <si>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</si>
  <si>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</si>
  <si>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</si>
  <si>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</si>
  <si>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</si>
  <si>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</si>
  <si>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</si>
  <si>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</si>
  <si>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</si>
  <si>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</si>
  <si>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</si>
  <si>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</si>
  <si>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</si>
  <si>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</si>
  <si>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</si>
  <si>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</si>
  <si>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</si>
  <si>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</si>
  <si>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</si>
  <si>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</si>
  <si>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</si>
  <si>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</si>
  <si>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</si>
  <si>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</si>
  <si>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</si>
  <si>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</si>
  <si>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</si>
  <si>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</si>
  <si>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</si>
  <si>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</si>
  <si>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</si>
  <si>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</si>
  <si>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</si>
  <si>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</si>
  <si>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</si>
  <si>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</si>
  <si>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</si>
  <si>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</si>
  <si>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</si>
  <si>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</si>
  <si>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</si>
  <si>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</si>
  <si>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</si>
  <si>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</si>
  <si>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</si>
  <si>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</si>
  <si>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</si>
  <si>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</si>
  <si>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</si>
  <si>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</si>
  <si>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</si>
  <si>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</si>
  <si>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</si>
  <si>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</si>
  <si>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</si>
  <si>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</si>
  <si>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</si>
  <si>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</si>
  <si>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</si>
  <si>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</si>
  <si>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</si>
  <si>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</si>
  <si>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</si>
  <si>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</si>
  <si>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</si>
  <si>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</si>
  <si>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</si>
  <si>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</si>
  <si>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</si>
  <si>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</si>
  <si>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</si>
  <si>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</si>
  <si>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</si>
  <si>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</si>
  <si>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</si>
  <si>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</si>
  <si>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</si>
  <si>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</si>
  <si>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</si>
  <si>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</si>
  <si>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</si>
  <si>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</si>
  <si>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</si>
  <si>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</si>
  <si>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</si>
  <si>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</si>
  <si>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</si>
  <si>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</si>
  <si>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</si>
  <si>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</si>
  <si>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</si>
  <si>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</si>
  <si>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</si>
  <si>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</si>
  <si>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</si>
  <si>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</si>
  <si>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</si>
  <si>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</si>
  <si>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</si>
  <si>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</si>
  <si>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</si>
  <si>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</si>
  <si>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</si>
  <si>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</si>
  <si>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</si>
  <si>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</si>
  <si>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</si>
  <si>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</si>
  <si>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</si>
  <si>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</si>
  <si>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</si>
  <si>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</si>
  <si>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</si>
  <si>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</si>
  <si>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</si>
  <si>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</si>
  <si>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</si>
  <si>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</si>
  <si>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</si>
  <si>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</si>
  <si>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</si>
  <si>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</si>
  <si>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</si>
  <si>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</si>
  <si>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</si>
  <si>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</si>
  <si>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</si>
  <si>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</si>
  <si>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</si>
  <si>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</si>
  <si>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</si>
  <si>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</si>
  <si>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</si>
  <si>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</si>
  <si>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</si>
  <si>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</si>
  <si>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</si>
  <si>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</si>
  <si>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</si>
  <si>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</si>
  <si>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</si>
  <si>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</si>
  <si>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</si>
  <si>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</si>
  <si>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</si>
  <si>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</si>
  <si>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</si>
  <si>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</si>
  <si>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</si>
  <si>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</si>
  <si>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</si>
  <si>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</si>
  <si>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</si>
  <si>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</si>
  <si>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</si>
  <si>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</si>
  <si>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</si>
  <si>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</si>
  <si>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</si>
  <si>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</si>
  <si>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</si>
  <si>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</si>
  <si>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</si>
  <si>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</si>
  <si>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</si>
  <si>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</si>
  <si>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</si>
  <si>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</si>
  <si>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</si>
  <si>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</si>
  <si>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</si>
  <si>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</si>
  <si>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</si>
  <si>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</si>
  <si>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</si>
  <si>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</si>
  <si>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</si>
  <si>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</si>
  <si>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</si>
  <si>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</si>
  <si>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</si>
  <si>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</si>
  <si>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</si>
  <si>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</si>
  <si>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</si>
  <si>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</si>
  <si>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</si>
  <si>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</si>
  <si>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</si>
  <si>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</si>
  <si>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</si>
  <si>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</si>
  <si>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</si>
  <si>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</si>
  <si>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</si>
  <si>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</si>
  <si>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</si>
  <si>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</si>
  <si>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</si>
  <si>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</si>
  <si>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</si>
  <si>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</si>
  <si>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</si>
  <si>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</si>
  <si>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</si>
  <si>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</si>
  <si>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</si>
  <si>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</si>
  <si>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</si>
  <si>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</si>
  <si>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</si>
  <si>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</si>
  <si>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</si>
  <si>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</si>
  <si>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</si>
  <si>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</si>
  <si>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</si>
  <si>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</si>
  <si>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</si>
  <si>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</si>
  <si>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</si>
  <si>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</si>
  <si>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</si>
  <si>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</si>
  <si>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</si>
  <si>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</si>
  <si>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</si>
  <si>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</si>
  <si>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</si>
  <si>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</si>
  <si>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</si>
  <si>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</si>
  <si>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</si>
  <si>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</si>
  <si>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</si>
  <si>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</si>
  <si>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</si>
  <si>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</si>
  <si>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</si>
  <si>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</si>
  <si>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</si>
  <si>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</si>
  <si>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</si>
  <si>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</si>
  <si>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</si>
  <si>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</si>
  <si>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</si>
  <si>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</si>
  <si>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</si>
  <si>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</si>
  <si>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</si>
  <si>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</si>
  <si>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</si>
  <si>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</si>
  <si>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</si>
  <si>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</si>
  <si>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</si>
  <si>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</si>
  <si>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</si>
  <si>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</si>
  <si>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</si>
  <si>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</si>
  <si>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</si>
  <si>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</si>
  <si>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</si>
  <si>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</si>
  <si>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</si>
  <si>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</si>
  <si>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</si>
  <si>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</si>
  <si>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</si>
  <si>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</si>
  <si>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</si>
  <si>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</si>
  <si>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</si>
  <si>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</si>
  <si>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</si>
  <si>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</si>
  <si>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</si>
  <si>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</si>
  <si>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</si>
  <si>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</si>
  <si>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</si>
  <si>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</si>
  <si>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</si>
  <si>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</si>
  <si>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</si>
  <si>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</si>
  <si>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</si>
  <si>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</si>
  <si>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</si>
  <si>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</si>
  <si>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</si>
  <si>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</si>
  <si>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</si>
  <si>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</si>
  <si>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</si>
  <si>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</si>
  <si>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</si>
  <si>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</si>
  <si>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</si>
  <si>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</si>
  <si>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</si>
  <si>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</si>
  <si>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</si>
  <si>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</si>
  <si>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</si>
  <si>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</si>
  <si>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</si>
  <si>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</si>
  <si>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</si>
  <si>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</si>
  <si>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</si>
  <si>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</si>
  <si>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</si>
  <si>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</si>
  <si>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</si>
  <si>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</si>
  <si>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</si>
  <si>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</si>
  <si>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</si>
  <si>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</si>
  <si>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</si>
  <si>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</si>
  <si>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</si>
  <si>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</si>
  <si>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</si>
  <si>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</si>
  <si>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</si>
  <si>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</si>
  <si>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</si>
  <si>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</si>
  <si>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</si>
  <si>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</si>
  <si>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</si>
  <si>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</si>
  <si>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</si>
  <si>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</si>
  <si>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</si>
  <si>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</si>
  <si>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</si>
  <si>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</si>
  <si>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</si>
  <si>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</si>
  <si>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</si>
  <si>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</si>
  <si>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</si>
  <si>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</si>
  <si>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</si>
  <si>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</si>
  <si>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</si>
  <si>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</si>
  <si>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</si>
  <si>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</si>
  <si>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</si>
  <si>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</si>
  <si>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</si>
  <si>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</si>
  <si>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</si>
  <si>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</si>
  <si>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</si>
  <si>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</si>
  <si>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</si>
  <si>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</si>
  <si>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</si>
  <si>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</si>
  <si>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</si>
  <si>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</si>
  <si>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</si>
  <si>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</si>
  <si>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</si>
  <si>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</si>
  <si>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</si>
  <si>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</si>
  <si>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</si>
  <si>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</si>
  <si>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</si>
  <si>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</si>
  <si>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</si>
  <si>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</si>
  <si>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</si>
  <si>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</si>
  <si>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</si>
  <si>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</si>
  <si>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</si>
  <si>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</si>
  <si>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</si>
  <si>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</si>
  <si>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</si>
  <si>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</si>
  <si>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</si>
  <si>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</si>
  <si>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</si>
  <si>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</si>
  <si>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</si>
  <si>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</si>
  <si>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</si>
  <si>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</si>
  <si>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</si>
  <si>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</si>
  <si>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</si>
  <si>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</si>
  <si>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</si>
  <si>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</si>
  <si>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</si>
  <si>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</si>
  <si>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</si>
  <si>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</si>
  <si>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</si>
  <si>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</si>
  <si>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</si>
  <si>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</si>
  <si>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</si>
  <si>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</si>
  <si>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</si>
  <si>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</si>
  <si>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</si>
  <si>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</si>
  <si>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</si>
  <si>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</si>
  <si>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</si>
  <si>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</si>
  <si>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</si>
  <si>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</si>
  <si>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</si>
  <si>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</si>
  <si>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</si>
  <si>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</si>
  <si>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</si>
  <si>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</si>
  <si>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</si>
  <si>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</si>
  <si>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</si>
  <si>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</si>
  <si>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</si>
  <si>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</si>
  <si>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</si>
  <si>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</si>
  <si>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</si>
  <si>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</si>
  <si>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</si>
  <si>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</si>
  <si>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</si>
  <si>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</si>
  <si>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</si>
  <si>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</si>
  <si>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</si>
  <si>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</si>
  <si>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</si>
  <si>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</si>
  <si>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</si>
  <si>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</si>
  <si>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</si>
  <si>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</si>
  <si>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</si>
  <si>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</si>
  <si>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</si>
  <si>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</si>
  <si>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</si>
  <si>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</si>
  <si>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</si>
  <si>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</si>
  <si>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</si>
  <si>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</si>
  <si>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</si>
  <si>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</si>
  <si>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</si>
  <si>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</si>
  <si>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</si>
  <si>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</si>
  <si>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</si>
  <si>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</si>
  <si>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</si>
  <si>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</si>
  <si>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</si>
  <si>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</si>
  <si>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</si>
  <si>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</si>
  <si>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</si>
  <si>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</si>
  <si>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</si>
  <si>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</si>
  <si>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</si>
  <si>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</si>
  <si>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</si>
  <si>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</si>
  <si>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</si>
  <si>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</si>
  <si>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</si>
  <si>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</si>
  <si>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</si>
  <si>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</si>
  <si>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</si>
  <si>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</si>
  <si>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</si>
  <si>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</si>
  <si>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</si>
  <si>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</si>
  <si>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</si>
  <si>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</si>
  <si>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</si>
  <si>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</si>
  <si>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</si>
  <si>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</si>
  <si>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</si>
  <si>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</si>
  <si>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</si>
  <si>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</si>
  <si>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</si>
  <si>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</si>
  <si>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</si>
  <si>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</si>
  <si>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</si>
  <si>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</si>
  <si>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</si>
  <si>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</si>
  <si>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</si>
  <si>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</si>
  <si>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</si>
  <si>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</si>
  <si>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</si>
  <si>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</si>
  <si>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</si>
  <si>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</si>
  <si>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</si>
  <si>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</si>
  <si>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</si>
  <si>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</si>
  <si>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</si>
  <si>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</si>
  <si>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</si>
  <si>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</si>
  <si>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</si>
  <si>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</si>
  <si>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</si>
  <si>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</si>
  <si>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</si>
  <si>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</si>
  <si>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</si>
  <si>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</si>
  <si>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</si>
  <si>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</si>
  <si>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</si>
  <si>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</si>
  <si>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</si>
  <si>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</si>
  <si>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</si>
  <si>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</si>
  <si>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</si>
  <si>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</si>
  <si>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</si>
  <si>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</si>
  <si>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</si>
  <si>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</si>
  <si>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</si>
  <si>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</si>
  <si>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</si>
  <si>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</si>
  <si>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</si>
  <si>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</si>
  <si>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</si>
  <si>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</si>
  <si>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</si>
  <si>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</si>
  <si>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</si>
  <si>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</si>
  <si>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</si>
  <si>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</si>
  <si>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</si>
  <si>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</si>
  <si>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</si>
  <si>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</si>
  <si>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</si>
  <si>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</si>
  <si>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</si>
  <si>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</si>
  <si>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</si>
  <si>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</si>
  <si>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</si>
  <si>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</si>
  <si>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</si>
  <si>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</si>
  <si>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</si>
  <si>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</si>
  <si>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</si>
  <si>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</si>
  <si>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</si>
  <si>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</si>
  <si>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</si>
  <si>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</si>
  <si>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</si>
  <si>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</si>
  <si>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</si>
  <si>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</si>
  <si>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</si>
  <si>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</si>
  <si>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</si>
  <si>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</si>
  <si>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</si>
  <si>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</si>
  <si>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</si>
  <si>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</si>
  <si>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</si>
  <si>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</si>
  <si>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</si>
  <si>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</si>
  <si>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</si>
  <si>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</si>
  <si>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</si>
  <si>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</si>
  <si>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</si>
  <si>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</si>
  <si>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</si>
  <si>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</si>
  <si>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</si>
  <si>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</si>
  <si>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</si>
  <si>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</si>
  <si>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</si>
  <si>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</si>
  <si>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</si>
  <si>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</si>
  <si>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</si>
  <si>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</si>
  <si>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</si>
  <si>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</si>
  <si>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</si>
  <si>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</si>
  <si>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</si>
  <si>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</si>
  <si>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</si>
  <si>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</si>
  <si>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</si>
  <si>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</si>
  <si>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</si>
  <si>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</si>
  <si>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</si>
  <si>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</si>
  <si>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</si>
  <si>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</si>
  <si>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</si>
  <si>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</si>
  <si>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</si>
  <si>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</si>
  <si>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</si>
  <si>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</si>
  <si>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</si>
  <si>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</si>
  <si>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</si>
  <si>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</si>
  <si>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</si>
  <si>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</si>
  <si>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</si>
  <si>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</si>
  <si>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</si>
  <si>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</si>
  <si>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</si>
  <si>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</si>
  <si>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</si>
  <si>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</si>
  <si>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</si>
  <si>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</si>
  <si>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</si>
  <si>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</si>
  <si>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</si>
  <si>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</si>
  <si>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</si>
  <si>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</si>
  <si>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</si>
  <si>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</si>
  <si>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</si>
  <si>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</si>
  <si>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</si>
  <si>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</si>
  <si>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</si>
  <si>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</si>
  <si>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</si>
  <si>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</si>
  <si>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</si>
  <si>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</si>
  <si>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</si>
  <si>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</si>
  <si>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</si>
  <si>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</si>
  <si>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</si>
  <si>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</si>
  <si>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</si>
  <si>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</si>
  <si>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</si>
  <si>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</si>
  <si>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</si>
  <si>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</si>
  <si>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</si>
  <si>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</si>
  <si>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</si>
  <si>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</si>
  <si>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</si>
  <si>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</si>
  <si>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</si>
  <si>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</si>
  <si>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</si>
  <si>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</si>
  <si>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</si>
  <si>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</si>
  <si>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</si>
  <si>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</si>
  <si>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</si>
  <si>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</si>
  <si>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</si>
  <si>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</si>
  <si>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</si>
  <si>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</si>
  <si>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</si>
  <si>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</si>
  <si>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</si>
  <si>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</si>
  <si>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</si>
  <si>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</si>
  <si>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</si>
  <si>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</si>
  <si>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</si>
  <si>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</si>
  <si>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</si>
  <si>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</si>
  <si>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</si>
  <si>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</si>
  <si>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</si>
  <si>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</si>
  <si>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</si>
  <si>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</si>
  <si>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</si>
  <si>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</si>
  <si>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</si>
  <si>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</si>
  <si>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</si>
  <si>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</si>
  <si>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</si>
  <si>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</si>
  <si>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</si>
  <si>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</si>
  <si>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</si>
  <si>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</si>
  <si>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</si>
  <si>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</si>
  <si>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</si>
  <si>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</si>
  <si>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</si>
  <si>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</si>
  <si>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</si>
  <si>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</si>
  <si>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</si>
  <si>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</si>
  <si>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</si>
  <si>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</si>
  <si>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</si>
  <si>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</si>
  <si>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</si>
  <si>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</si>
  <si>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</si>
  <si>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</si>
  <si>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</si>
  <si>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</si>
  <si>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</si>
  <si>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</si>
  <si>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</si>
  <si>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</si>
  <si>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</si>
  <si>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</si>
  <si>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</si>
  <si>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</si>
  <si>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</si>
  <si>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</si>
  <si>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</si>
  <si>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</si>
  <si>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</si>
  <si>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</si>
  <si>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</si>
  <si>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</si>
  <si>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</si>
  <si>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</si>
  <si>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</si>
  <si>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</si>
  <si>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</si>
  <si>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</si>
  <si>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</si>
  <si>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</si>
  <si>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</si>
  <si>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</si>
  <si>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</si>
  <si>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</si>
  <si>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</si>
  <si>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</si>
  <si>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</si>
  <si>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</si>
  <si>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</si>
  <si>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</si>
  <si>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</si>
  <si>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</si>
  <si>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</si>
  <si>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</si>
  <si>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</si>
  <si>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</si>
  <si>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</si>
  <si>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</si>
  <si>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</si>
  <si>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</si>
  <si>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</si>
  <si>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</si>
  <si>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</si>
  <si>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</si>
  <si>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</si>
  <si>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</si>
  <si>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</si>
  <si>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</si>
  <si>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</si>
  <si>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</si>
  <si>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</si>
  <si>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</si>
  <si>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</si>
  <si>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</si>
  <si>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</si>
  <si>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</si>
  <si>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</si>
  <si>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</si>
  <si>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</si>
  <si>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</si>
  <si>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</si>
  <si>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</si>
  <si>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</si>
  <si>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</si>
  <si>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</si>
  <si>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</si>
  <si>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</si>
  <si>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</si>
  <si>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</si>
  <si>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</si>
  <si>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</si>
  <si>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</si>
  <si>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</si>
  <si>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</si>
  <si>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</si>
  <si>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</si>
  <si>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</si>
  <si>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</si>
  <si>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</si>
  <si>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</si>
  <si>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</si>
  <si>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</si>
  <si>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</si>
  <si>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</si>
  <si>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</si>
  <si>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</si>
  <si>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</si>
  <si>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</si>
  <si>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</si>
  <si>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</si>
  <si>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</si>
  <si>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</si>
  <si>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</si>
  <si>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</si>
  <si>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</si>
  <si>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</si>
  <si>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</si>
  <si>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</si>
  <si>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</si>
  <si>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</si>
  <si>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</si>
  <si>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</si>
  <si>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</si>
  <si>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</si>
  <si>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</si>
  <si>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</si>
  <si>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</si>
  <si>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</si>
  <si>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</si>
  <si>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</si>
  <si>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</si>
  <si>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</si>
  <si>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</si>
  <si>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</si>
  <si>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</si>
  <si>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</si>
  <si>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</si>
  <si>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</si>
  <si>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</si>
  <si>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</si>
  <si>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</si>
  <si>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</si>
  <si>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</si>
  <si>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</si>
  <si>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</si>
  <si>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</si>
  <si>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</si>
  <si>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</si>
  <si>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</si>
  <si>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</si>
  <si>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</si>
  <si>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</si>
  <si>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</si>
  <si>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</si>
  <si>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</si>
  <si>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</si>
  <si>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</si>
  <si>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</si>
  <si>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</si>
  <si>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</si>
  <si>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</si>
  <si>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</si>
  <si>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</si>
  <si>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</si>
  <si>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</si>
  <si>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</si>
  <si>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</si>
  <si>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</si>
  <si>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</si>
  <si>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</si>
  <si>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</si>
  <si>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</si>
  <si>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</si>
  <si>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</si>
  <si>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</si>
  <si>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</si>
  <si>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</si>
  <si>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</si>
  <si>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</si>
  <si>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</si>
  <si>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</si>
  <si>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</si>
  <si>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</si>
  <si>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</si>
  <si>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</si>
  <si>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</si>
  <si>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</si>
  <si>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</si>
  <si>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</si>
  <si>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</si>
  <si>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</si>
  <si>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</si>
  <si>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</si>
  <si>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</si>
  <si>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</si>
  <si>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</si>
  <si>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</si>
  <si>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</si>
  <si>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</si>
  <si>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</si>
  <si>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</si>
  <si>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</si>
  <si>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</si>
  <si>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</si>
  <si>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</si>
  <si>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</si>
  <si>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</si>
  <si>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</si>
  <si>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</si>
  <si>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</si>
  <si>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</si>
  <si>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</si>
  <si>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</si>
  <si>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</si>
  <si>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</si>
  <si>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</si>
  <si>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</si>
  <si>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</si>
  <si>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</si>
  <si>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</si>
  <si>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</si>
  <si>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</si>
  <si>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</si>
  <si>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</si>
  <si>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</si>
  <si>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</si>
  <si>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</si>
  <si>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</si>
  <si>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</si>
  <si>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</si>
  <si>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</si>
  <si>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</si>
  <si>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</si>
  <si>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</si>
  <si>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</si>
  <si>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</si>
  <si>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</si>
  <si>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</si>
  <si>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</si>
  <si>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</si>
  <si>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</si>
  <si>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</si>
  <si>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</si>
  <si>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</si>
  <si>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</si>
  <si>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</si>
  <si>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</si>
  <si>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</si>
  <si>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</si>
  <si>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</si>
  <si>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</si>
  <si>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</si>
  <si>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</si>
  <si>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</si>
  <si>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</si>
  <si>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</si>
  <si>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</si>
  <si>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</si>
  <si>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</si>
  <si>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</si>
  <si>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</si>
  <si>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</si>
  <si>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</si>
  <si>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</si>
  <si>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</si>
  <si>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</si>
  <si>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</si>
  <si>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</si>
  <si>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</si>
  <si>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</si>
  <si>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</si>
  <si>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</si>
  <si>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</si>
  <si>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</si>
  <si>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</si>
  <si>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</si>
  <si>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</si>
  <si>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</si>
  <si>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</si>
  <si>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</si>
  <si>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</si>
  <si>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</si>
  <si>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</si>
  <si>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</si>
  <si>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</si>
  <si>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</si>
  <si>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</si>
  <si>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</si>
  <si>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</si>
  <si>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</si>
  <si>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</si>
  <si>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</si>
  <si>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</si>
  <si>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</si>
  <si>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</si>
  <si>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</si>
  <si>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</si>
  <si>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</si>
  <si>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</si>
  <si>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</si>
  <si>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</si>
  <si>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</si>
  <si>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</si>
  <si>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</si>
  <si>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</si>
  <si>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</si>
  <si>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</si>
  <si>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</si>
  <si>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</si>
  <si>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</si>
  <si>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</si>
  <si>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</si>
  <si>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</si>
  <si>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</si>
  <si>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</si>
  <si>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</si>
  <si>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</si>
  <si>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</si>
  <si>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</si>
  <si>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</si>
  <si>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</si>
  <si>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</si>
  <si>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</si>
  <si>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</si>
  <si>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</si>
  <si>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</si>
  <si>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</si>
  <si>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</si>
  <si>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</si>
  <si>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</si>
  <si>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</si>
  <si>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</si>
  <si>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</si>
  <si>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</si>
  <si>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</si>
  <si>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</si>
  <si>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</si>
  <si>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</si>
  <si>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</si>
  <si>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</si>
  <si>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</si>
  <si>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</si>
  <si>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</si>
  <si>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</si>
  <si>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</si>
  <si>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</si>
  <si>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</si>
  <si>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</si>
  <si>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</si>
  <si>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</si>
  <si>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</si>
  <si>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</si>
  <si>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</si>
  <si>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</si>
  <si>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</si>
  <si>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</si>
  <si>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</si>
  <si>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</si>
  <si>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</si>
  <si>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</si>
  <si>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</si>
  <si>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</si>
  <si>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</si>
  <si>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</si>
  <si>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</si>
  <si>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</si>
  <si>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</si>
  <si>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</si>
  <si>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</si>
  <si>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</si>
  <si>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</si>
  <si>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</si>
  <si>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</si>
  <si>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</si>
  <si>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</si>
  <si>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</si>
  <si>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</si>
  <si>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</si>
  <si>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</si>
  <si>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</si>
  <si>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</si>
  <si>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</si>
  <si>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</si>
  <si>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</si>
  <si>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</si>
  <si>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</si>
  <si>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</si>
  <si>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</si>
  <si>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</si>
  <si>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</si>
  <si>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</si>
  <si>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</si>
  <si>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</si>
  <si>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</si>
  <si>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</si>
  <si>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</si>
  <si>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</si>
  <si>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</si>
  <si>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</si>
  <si>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</si>
  <si>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</si>
  <si>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</si>
  <si>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</si>
  <si>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</si>
  <si>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</si>
  <si>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</si>
  <si>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</si>
  <si>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</si>
  <si>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</si>
  <si>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</si>
  <si>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</si>
  <si>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</si>
  <si>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</si>
  <si>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</si>
  <si>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</si>
  <si>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</si>
  <si>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</si>
  <si>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</si>
  <si>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</si>
  <si>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</si>
  <si>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</si>
  <si>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</si>
  <si>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</si>
  <si>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</si>
  <si>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</si>
  <si>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</si>
  <si>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</si>
  <si>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</si>
  <si>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</si>
  <si>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</si>
  <si>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</si>
  <si>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</si>
  <si>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</si>
  <si>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</si>
  <si>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</si>
  <si>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</si>
  <si>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</si>
  <si>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</si>
  <si>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</si>
  <si>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</si>
  <si>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</si>
  <si>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</si>
  <si>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</si>
  <si>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</si>
  <si>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</si>
  <si>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</si>
  <si>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</si>
  <si>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</si>
  <si>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</si>
  <si>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</si>
  <si>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</si>
  <si>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</si>
  <si>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</si>
  <si>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</si>
  <si>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</si>
  <si>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</si>
  <si>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</si>
  <si>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</si>
  <si>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</si>
  <si>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</si>
  <si>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</si>
  <si>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</si>
  <si>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</si>
  <si>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</si>
  <si>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</si>
  <si>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</si>
  <si>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</si>
  <si>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</si>
  <si>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</si>
  <si>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</si>
  <si>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</si>
  <si>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</si>
  <si>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</si>
  <si>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</si>
  <si>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</si>
  <si>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</si>
  <si>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</si>
  <si>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</si>
  <si>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</si>
  <si>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</si>
  <si>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</si>
  <si>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</si>
  <si>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</si>
  <si>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</si>
  <si>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</si>
  <si>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</si>
  <si>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</si>
  <si>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</si>
  <si>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</si>
  <si>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</si>
  <si>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</si>
  <si>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</si>
  <si>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</si>
  <si>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</si>
  <si>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</si>
  <si>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</si>
  <si>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</si>
  <si>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</si>
  <si>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</si>
  <si>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</si>
  <si>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</si>
  <si>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</si>
  <si>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</si>
  <si>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</si>
  <si>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</si>
  <si>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</si>
  <si>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</si>
  <si>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</si>
  <si>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</si>
  <si>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</si>
  <si>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</si>
  <si>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</si>
  <si>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</si>
  <si>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</si>
  <si>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</si>
  <si>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</si>
  <si>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</si>
  <si>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</si>
  <si>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</si>
  <si>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</si>
  <si>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</si>
  <si>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</si>
  <si>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</si>
  <si>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</si>
  <si>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</si>
  <si>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</si>
  <si>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</si>
  <si>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</si>
  <si>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</si>
  <si>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</si>
  <si>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</si>
  <si>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</si>
  <si>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</si>
  <si>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</si>
  <si>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</si>
  <si>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</si>
  <si>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</si>
  <si>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</si>
  <si>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</si>
  <si>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</si>
  <si>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</si>
  <si>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</si>
  <si>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</si>
  <si>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</si>
  <si>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</si>
  <si>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</si>
  <si>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</si>
  <si>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</si>
  <si>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</si>
  <si>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</si>
  <si>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</si>
  <si>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</si>
  <si>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</si>
  <si>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</si>
  <si>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</si>
  <si>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</si>
  <si>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</si>
  <si>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</si>
  <si>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</si>
  <si>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</si>
  <si>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</si>
  <si>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</si>
  <si>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</si>
  <si>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</si>
  <si>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</si>
  <si>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</si>
  <si>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</si>
  <si>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</si>
  <si>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</si>
  <si>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</si>
  <si>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</si>
  <si>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</si>
  <si>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</si>
  <si>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</si>
  <si>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</si>
  <si>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</si>
  <si>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</si>
  <si>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</si>
  <si>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</si>
  <si>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</si>
  <si>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</si>
  <si>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</si>
  <si>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</si>
  <si>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</si>
  <si>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</si>
  <si>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</si>
  <si>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</si>
  <si>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</si>
  <si>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</si>
  <si>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</si>
  <si>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</si>
  <si>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</si>
  <si>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</si>
  <si>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</si>
  <si>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</si>
  <si>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</si>
  <si>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</si>
  <si>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</si>
  <si>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</si>
  <si>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</si>
  <si>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</si>
  <si>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</si>
  <si>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</si>
  <si>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</si>
  <si>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</si>
  <si>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</si>
  <si>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</si>
  <si>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</si>
  <si>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</si>
  <si>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</si>
  <si>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</si>
  <si>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</si>
  <si>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</si>
  <si>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</si>
  <si>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</si>
  <si>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</si>
  <si>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</si>
  <si>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</si>
  <si>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</si>
  <si>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</si>
  <si>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</si>
  <si>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</si>
  <si>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</si>
  <si>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</si>
  <si>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</si>
  <si>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</si>
  <si>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</si>
  <si>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</si>
  <si>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</si>
  <si>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</si>
  <si>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</si>
  <si>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</si>
  <si>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</si>
  <si>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</si>
  <si>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</si>
  <si>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</si>
  <si>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</si>
  <si>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</si>
  <si>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</si>
  <si>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</si>
  <si>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</si>
  <si>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</si>
  <si>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</si>
  <si>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</si>
  <si>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</si>
  <si>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</si>
  <si>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</si>
  <si>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</si>
  <si>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</si>
  <si>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</si>
  <si>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</si>
  <si>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</si>
  <si>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</si>
  <si>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</si>
  <si>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</si>
  <si>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</si>
  <si>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</si>
  <si>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</si>
  <si>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</si>
  <si>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</si>
  <si>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</si>
  <si>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</si>
  <si>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</si>
  <si>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</si>
  <si>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</si>
  <si>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</si>
  <si>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</si>
  <si>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</si>
  <si>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</si>
  <si>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</si>
  <si>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</si>
  <si>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</si>
  <si>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</si>
  <si>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</si>
  <si>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</si>
  <si>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</si>
  <si>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</si>
  <si>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</si>
  <si>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</si>
  <si>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</si>
  <si>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</si>
  <si>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</si>
  <si>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</si>
  <si>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</si>
  <si>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</si>
  <si>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</si>
  <si>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</si>
  <si>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</si>
  <si>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</si>
  <si>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</si>
  <si>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</si>
  <si>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</si>
  <si>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</si>
  <si>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</si>
  <si>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</si>
  <si>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</si>
  <si>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</si>
  <si>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</si>
  <si>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</si>
  <si>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</si>
  <si>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</si>
  <si>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</si>
  <si>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</si>
  <si>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</si>
  <si>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</si>
  <si>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</si>
  <si>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</si>
  <si>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</si>
  <si>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</si>
  <si>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</si>
  <si>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</si>
  <si>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</si>
  <si>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</si>
  <si>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</si>
  <si>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</si>
  <si>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</si>
  <si>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</si>
  <si>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</si>
  <si>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</si>
  <si>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</si>
  <si>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</si>
  <si>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</si>
  <si>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</si>
  <si>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</si>
  <si>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</si>
  <si>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</si>
  <si>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</si>
  <si>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</si>
  <si>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</si>
  <si>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</si>
  <si>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</si>
  <si>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</si>
  <si>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</si>
  <si>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</si>
  <si>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</si>
  <si>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</si>
  <si>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</si>
  <si>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</si>
  <si>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</si>
  <si>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</si>
  <si>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</si>
  <si>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</si>
  <si>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</si>
  <si>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</si>
  <si>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</si>
  <si>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</si>
  <si>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</si>
  <si>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</si>
  <si>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</si>
  <si>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</si>
  <si>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</si>
  <si>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</si>
  <si>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</si>
  <si>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</si>
  <si>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</si>
  <si>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</si>
  <si>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</si>
  <si>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</si>
  <si>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</si>
  <si>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</si>
  <si>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</si>
  <si>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</si>
  <si>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</si>
  <si>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</si>
  <si>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</si>
  <si>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</si>
  <si>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</si>
  <si>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</si>
  <si>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</si>
  <si>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</si>
  <si>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</si>
  <si>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</si>
  <si>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</si>
  <si>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</si>
  <si>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</si>
  <si>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</si>
  <si>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</si>
  <si>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</si>
  <si>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</si>
  <si>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</si>
  <si>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</si>
  <si>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</si>
  <si>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</si>
  <si>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</si>
  <si>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</si>
  <si>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</si>
  <si>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</si>
  <si>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</si>
  <si>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</si>
  <si>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</si>
  <si>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</si>
  <si>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</si>
  <si>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</si>
  <si>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</si>
  <si>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</si>
  <si>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</si>
  <si>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</si>
  <si>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</si>
  <si>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</si>
  <si>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</si>
  <si>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</si>
  <si>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</si>
  <si>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</si>
  <si>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</si>
  <si>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</si>
  <si>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</si>
  <si>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</si>
  <si>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</si>
  <si>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</si>
  <si>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</si>
  <si>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</si>
  <si>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</si>
  <si>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</si>
  <si>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</si>
  <si>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</si>
  <si>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</si>
  <si>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</si>
  <si>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</si>
  <si>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</si>
  <si>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</si>
  <si>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</si>
  <si>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</si>
  <si>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</si>
  <si>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</si>
  <si>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</si>
  <si>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</si>
  <si>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</si>
  <si>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</si>
  <si>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</si>
  <si>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</si>
  <si>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</si>
  <si>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</si>
  <si>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</si>
  <si>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</si>
  <si>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</si>
  <si>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</si>
  <si>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</si>
  <si>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</si>
  <si>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</si>
  <si>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</si>
  <si>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</si>
  <si>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</si>
  <si>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</si>
  <si>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</si>
  <si>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</si>
  <si>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</si>
  <si>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</si>
  <si>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</si>
  <si>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</si>
  <si>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</si>
  <si>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</si>
  <si>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</si>
  <si>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</si>
  <si>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</si>
  <si>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</si>
  <si>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</si>
  <si>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</si>
  <si>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</si>
  <si>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</si>
  <si>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</si>
  <si>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</si>
  <si>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</si>
  <si>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</si>
  <si>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</si>
  <si>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</si>
  <si>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</si>
  <si>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</si>
  <si>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</si>
  <si>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</si>
  <si>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</si>
  <si>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</si>
  <si>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</si>
  <si>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</si>
  <si>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</si>
  <si>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</si>
  <si>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</si>
  <si>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</si>
  <si>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</si>
  <si>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</si>
  <si>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</si>
  <si>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</si>
  <si>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</si>
  <si>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</si>
  <si>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</si>
  <si>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</si>
  <si>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</si>
  <si>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</si>
  <si>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</si>
  <si>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</si>
  <si>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</si>
  <si>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</si>
  <si>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</si>
  <si>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</si>
  <si>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</si>
  <si>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</si>
  <si>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</si>
  <si>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</si>
  <si>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</si>
  <si>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</si>
  <si>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</si>
  <si>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</si>
  <si>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</si>
  <si>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</si>
  <si>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</si>
  <si>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</si>
  <si>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</si>
  <si>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</si>
  <si>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</si>
  <si>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</si>
  <si>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</si>
  <si>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</si>
  <si>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</si>
  <si>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</si>
  <si>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</si>
  <si>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</si>
  <si>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</si>
  <si>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</si>
  <si>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</si>
  <si>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</si>
  <si>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</si>
  <si>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</si>
  <si>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</si>
  <si>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</si>
  <si>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</si>
  <si>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</si>
  <si>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</si>
  <si>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</si>
  <si>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</si>
  <si>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</si>
  <si>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</si>
  <si>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</si>
  <si>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</si>
  <si>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</si>
  <si>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</si>
  <si>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</si>
  <si>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</si>
  <si>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</si>
  <si>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</si>
  <si>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</si>
  <si>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</si>
  <si>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</si>
  <si>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</si>
  <si>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</si>
  <si>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</si>
  <si>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</si>
  <si>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</si>
  <si>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</si>
  <si>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</si>
  <si>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</si>
  <si>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</si>
  <si>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</si>
  <si>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</si>
  <si>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</si>
  <si>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</si>
  <si>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</si>
  <si>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</si>
  <si>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</si>
  <si>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</si>
  <si>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</si>
  <si>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</si>
  <si>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</si>
  <si>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</si>
  <si>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</si>
  <si>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</si>
  <si>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</si>
  <si>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</si>
  <si>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</si>
  <si>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</si>
  <si>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</si>
  <si>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</si>
  <si>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</si>
  <si>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</si>
  <si>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</si>
  <si>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</si>
  <si>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</si>
  <si>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</si>
  <si>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</si>
  <si>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</si>
  <si>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</si>
  <si>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</si>
  <si>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</si>
  <si>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</si>
  <si>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</si>
  <si>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</si>
  <si>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</si>
  <si>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</si>
  <si>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</si>
  <si>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</si>
  <si>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</si>
  <si>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</si>
  <si>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</si>
  <si>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</si>
  <si>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</si>
  <si>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</si>
  <si>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</si>
  <si>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</si>
  <si>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</si>
  <si>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</si>
  <si>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</si>
  <si>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</si>
  <si>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</si>
  <si>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</si>
  <si>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</si>
  <si>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</si>
  <si>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</si>
  <si>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</si>
  <si>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</si>
  <si>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</si>
  <si>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</si>
  <si>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</si>
  <si>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</si>
  <si>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</si>
  <si>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</si>
  <si>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</si>
  <si>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</si>
  <si>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</si>
  <si>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</si>
  <si>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</si>
  <si>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</si>
  <si>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</si>
  <si>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</si>
  <si>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</si>
  <si>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</si>
  <si>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</si>
  <si>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</si>
  <si>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</si>
  <si>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</si>
  <si>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</si>
  <si>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</si>
  <si>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</si>
  <si>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</si>
  <si>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</si>
  <si>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</si>
  <si>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</si>
  <si>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</si>
  <si>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</si>
  <si>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</si>
  <si>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</si>
  <si>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</si>
  <si>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</si>
  <si>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</si>
  <si>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</si>
  <si>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</si>
  <si>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</si>
  <si>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</si>
  <si>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</si>
  <si>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</si>
  <si>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</si>
  <si>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</si>
  <si>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</si>
  <si>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</si>
  <si>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</si>
  <si>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</si>
  <si>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</si>
  <si>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</si>
  <si>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</si>
  <si>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</si>
  <si>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</si>
  <si>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</si>
  <si>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</si>
  <si>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</si>
  <si>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</si>
  <si>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</si>
  <si>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</si>
  <si>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</si>
  <si>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</si>
  <si>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</si>
  <si>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</si>
  <si>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</si>
  <si>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</si>
  <si>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</si>
  <si>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</si>
  <si>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</si>
  <si>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</si>
  <si>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</si>
  <si>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</si>
  <si>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</si>
  <si>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</si>
  <si>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</si>
  <si>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</si>
  <si>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</si>
  <si>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</si>
  <si>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</si>
  <si>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</si>
  <si>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</si>
  <si>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</si>
  <si>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</si>
  <si>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</si>
  <si>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</si>
  <si>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</si>
  <si>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</si>
  <si>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</si>
  <si>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</si>
  <si>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</si>
  <si>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</si>
  <si>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</si>
  <si>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</si>
  <si>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</si>
  <si>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</si>
  <si>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</si>
  <si>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</si>
  <si>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</si>
  <si>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</si>
  <si>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</si>
  <si>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</si>
  <si>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</si>
  <si>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</si>
  <si>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</si>
  <si>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</si>
  <si>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</si>
  <si>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</si>
  <si>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</si>
  <si>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</si>
  <si>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</si>
  <si>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</si>
  <si>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</si>
  <si>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</si>
  <si>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</si>
  <si>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</si>
  <si>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</si>
  <si>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</si>
  <si>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</si>
  <si>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</si>
  <si>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</si>
  <si>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</si>
  <si>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</si>
  <si>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</si>
  <si>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</si>
  <si>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</si>
  <si>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</si>
  <si>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</si>
  <si>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</si>
  <si>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</si>
  <si>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</si>
  <si>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</si>
  <si>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</si>
  <si>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</si>
  <si>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</si>
  <si>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</si>
  <si>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</si>
  <si>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</si>
  <si>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</si>
  <si>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</si>
  <si>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</si>
  <si>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</si>
  <si>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</si>
  <si>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</si>
  <si>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</si>
  <si>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</si>
  <si>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</si>
  <si>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</si>
  <si>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</si>
  <si>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</si>
  <si>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</si>
  <si>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</si>
  <si>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</si>
  <si>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</si>
  <si>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</si>
  <si>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</si>
  <si>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</si>
  <si>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</si>
  <si>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</si>
  <si>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</si>
  <si>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</si>
  <si>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</si>
  <si>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</si>
  <si>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</si>
  <si>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</si>
  <si>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</si>
  <si>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</si>
  <si>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</si>
  <si>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</si>
  <si>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</si>
  <si>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</si>
  <si>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</si>
  <si>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</si>
  <si>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</si>
  <si>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</si>
  <si>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</si>
  <si>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</si>
  <si>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</si>
  <si>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</si>
  <si>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</si>
  <si>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</si>
  <si>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</si>
  <si>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</si>
  <si>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</si>
  <si>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</si>
  <si>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</si>
  <si>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</si>
  <si>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</si>
  <si>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</si>
  <si>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</si>
  <si>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</si>
  <si>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</si>
  <si>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</si>
  <si>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</si>
  <si>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</si>
  <si>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</si>
  <si>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</si>
  <si>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</si>
  <si>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</si>
  <si>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</si>
  <si>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</si>
  <si>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</si>
  <si>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</si>
  <si>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</si>
  <si>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</si>
  <si>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</si>
  <si>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</si>
  <si>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</si>
  <si>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</si>
  <si>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</si>
  <si>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</si>
  <si>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</si>
  <si>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</si>
  <si>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</si>
  <si>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</si>
  <si>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</si>
  <si>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</si>
  <si>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</si>
  <si>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</si>
  <si>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</si>
  <si>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</si>
  <si>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</si>
  <si>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</si>
  <si>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</si>
  <si>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</si>
  <si>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</si>
  <si>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</si>
  <si>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</si>
  <si>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</si>
  <si>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</si>
  <si>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</si>
  <si>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</si>
  <si>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</si>
  <si>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</si>
  <si>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</si>
  <si>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</si>
  <si>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</si>
  <si>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</si>
  <si>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</si>
  <si>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</si>
  <si>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</si>
  <si>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</si>
  <si>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</si>
  <si>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</si>
  <si>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</si>
  <si>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</si>
  <si>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</si>
  <si>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</si>
  <si>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</si>
  <si>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</si>
  <si>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</si>
  <si>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</si>
  <si>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</si>
  <si>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</si>
  <si>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</si>
  <si>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</si>
  <si>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</si>
  <si>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</si>
  <si>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</si>
  <si>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</si>
  <si>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</si>
  <si>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</si>
  <si>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</si>
  <si>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</si>
  <si>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</si>
  <si>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</si>
  <si>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</si>
  <si>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</si>
  <si>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</si>
  <si>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</si>
  <si>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</si>
  <si>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</si>
  <si>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</si>
  <si>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</si>
  <si>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</si>
  <si>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</si>
  <si>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</si>
  <si>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</si>
  <si>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</si>
  <si>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</si>
  <si>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</si>
  <si>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</si>
  <si>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</si>
  <si>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</si>
  <si>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</si>
  <si>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</si>
  <si>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</si>
  <si>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</si>
  <si>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</si>
  <si>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</si>
  <si>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</si>
  <si>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</si>
  <si>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</si>
  <si>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</si>
  <si>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</si>
  <si>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</si>
  <si>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</si>
  <si>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</si>
  <si>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</si>
  <si>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</si>
  <si>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</si>
  <si>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</si>
  <si>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</si>
  <si>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</si>
  <si>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</si>
  <si>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</si>
  <si>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</si>
  <si>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</si>
  <si>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</si>
  <si>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</si>
  <si>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</si>
  <si>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</si>
  <si>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</si>
  <si>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</si>
  <si>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</si>
  <si>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</si>
  <si>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</si>
  <si>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</si>
  <si>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</si>
  <si>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</si>
  <si>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</si>
  <si>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</si>
  <si>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</si>
  <si>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</si>
  <si>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</si>
  <si>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</si>
  <si>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</si>
  <si>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</si>
  <si>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</si>
  <si>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</si>
  <si>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</si>
  <si>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</si>
  <si>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</si>
  <si>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</si>
  <si>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</si>
  <si>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</si>
  <si>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</si>
  <si>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</si>
  <si>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</si>
  <si>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</si>
  <si>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</si>
  <si>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</si>
  <si>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</si>
  <si>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</si>
  <si>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</si>
  <si>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</si>
  <si>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</si>
  <si>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</si>
  <si>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</si>
  <si>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</si>
  <si>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</si>
  <si>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</si>
  <si>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</si>
  <si>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</si>
  <si>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</si>
  <si>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</si>
  <si>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</si>
  <si>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</si>
  <si>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</si>
  <si>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</si>
  <si>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</si>
  <si>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</si>
  <si>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</si>
  <si>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</si>
  <si>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</si>
  <si>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</si>
  <si>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</si>
  <si>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</si>
  <si>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</si>
  <si>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</si>
  <si>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</si>
  <si>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</si>
  <si>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</si>
  <si>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</si>
  <si>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</si>
  <si>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</si>
  <si>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</si>
  <si>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</si>
  <si>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</si>
  <si>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</si>
  <si>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</si>
  <si>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</si>
  <si>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</si>
  <si>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</si>
  <si>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</si>
  <si>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</si>
  <si>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</si>
  <si>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</si>
  <si>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</si>
  <si>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</si>
  <si>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</si>
  <si>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</si>
  <si>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</si>
  <si>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</si>
  <si>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</si>
  <si>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</si>
  <si>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</si>
  <si>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</si>
  <si>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</si>
  <si>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</si>
  <si>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</si>
  <si>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</si>
  <si>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</si>
  <si>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</si>
  <si>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</si>
  <si>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</si>
  <si>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</si>
  <si>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</si>
  <si>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</si>
  <si>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</si>
  <si>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</si>
  <si>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</si>
  <si>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</si>
  <si>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</si>
  <si>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</si>
  <si>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</si>
  <si>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</si>
  <si>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</si>
  <si>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</si>
  <si>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</si>
  <si>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</si>
  <si>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</si>
  <si>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</si>
  <si>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</si>
  <si>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</si>
  <si>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</si>
  <si>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</si>
  <si>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</si>
  <si>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</si>
  <si>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</si>
  <si>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</si>
  <si>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</si>
  <si>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</si>
  <si>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</si>
  <si>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</si>
  <si>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</si>
  <si>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</si>
  <si>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</si>
  <si>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</si>
  <si>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</si>
  <si>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</si>
  <si>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</si>
  <si>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</si>
  <si>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</si>
  <si>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</si>
  <si>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</si>
  <si>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</si>
  <si>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</si>
  <si>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</si>
  <si>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</si>
  <si>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</si>
  <si>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</si>
  <si>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</si>
  <si>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</si>
  <si>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</si>
  <si>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</si>
  <si>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</si>
  <si>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</si>
  <si>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</si>
  <si>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</si>
  <si>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</si>
  <si>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</si>
  <si>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</si>
  <si>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</si>
  <si>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</si>
  <si>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</si>
  <si>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</si>
  <si>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</si>
  <si>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</si>
  <si>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</si>
  <si>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</si>
  <si>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</si>
  <si>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</si>
  <si>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</si>
  <si>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</si>
  <si>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</si>
  <si>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</si>
  <si>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</si>
  <si>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</si>
  <si>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</si>
  <si>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</si>
  <si>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</si>
  <si>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</si>
  <si>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</si>
  <si>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</si>
  <si>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</si>
  <si>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</si>
  <si>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</si>
  <si>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</si>
  <si>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</si>
  <si>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</si>
  <si>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</si>
  <si>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</si>
  <si>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</si>
  <si>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</si>
  <si>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</si>
  <si>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</si>
  <si>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</si>
  <si>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</si>
  <si>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</si>
  <si>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</si>
  <si>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</si>
  <si>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</si>
  <si>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</si>
  <si>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</si>
  <si>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</si>
  <si>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</si>
  <si>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</si>
  <si>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</si>
  <si>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</si>
  <si>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</si>
  <si>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</si>
  <si>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</si>
  <si>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</si>
  <si>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</si>
  <si>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</si>
  <si>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</si>
  <si>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</si>
  <si>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</si>
  <si>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</si>
  <si>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</si>
  <si>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</si>
  <si>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</si>
  <si>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</si>
  <si>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</si>
  <si>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</si>
  <si>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</si>
  <si>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</si>
  <si>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</si>
  <si>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</si>
  <si>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</si>
  <si>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</si>
  <si>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</si>
  <si>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</si>
  <si>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</si>
  <si>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</si>
  <si>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</si>
  <si>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</si>
  <si>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</si>
  <si>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</si>
  <si>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</si>
  <si>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</si>
  <si>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</si>
  <si>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</si>
  <si>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</si>
  <si>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</si>
  <si>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</si>
  <si>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</si>
  <si>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</si>
  <si>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</si>
  <si>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</si>
  <si>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</si>
  <si>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</si>
  <si>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</si>
  <si>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</si>
  <si>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</si>
  <si>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</si>
  <si>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</si>
  <si>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</si>
  <si>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</si>
  <si>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</si>
  <si>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</si>
  <si>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</si>
  <si>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</si>
  <si>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</si>
  <si>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</si>
  <si>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</si>
  <si>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</si>
  <si>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</si>
  <si>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</si>
  <si>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</si>
  <si>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</si>
  <si>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</si>
  <si>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</si>
  <si>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</si>
  <si>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</si>
  <si>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</si>
  <si>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</si>
  <si>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</si>
  <si>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</si>
  <si>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</si>
  <si>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</si>
  <si>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</si>
  <si>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</si>
  <si>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</si>
  <si>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</si>
  <si>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</si>
  <si>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</si>
  <si>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</si>
  <si>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</si>
  <si>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</si>
  <si>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</si>
  <si>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</si>
  <si>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</si>
  <si>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</si>
  <si>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</si>
  <si>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</si>
  <si>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</si>
  <si>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</si>
  <si>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</si>
  <si>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</si>
  <si>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</si>
  <si>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</si>
  <si>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</si>
  <si>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</si>
  <si>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</si>
  <si>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</si>
  <si>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</si>
  <si>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</si>
  <si>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</si>
  <si>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</si>
  <si>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</si>
  <si>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</si>
  <si>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</si>
  <si>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</si>
  <si>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</si>
  <si>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</si>
  <si>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</si>
  <si>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</si>
  <si>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</si>
  <si>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</si>
  <si>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</si>
  <si>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</si>
  <si>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</si>
  <si>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</si>
  <si>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</si>
  <si>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</si>
  <si>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</si>
  <si>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</si>
  <si>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</si>
  <si>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</si>
  <si>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</si>
  <si>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</si>
  <si>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</si>
  <si>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</si>
  <si>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</si>
  <si>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</si>
  <si>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</si>
  <si>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</si>
  <si>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</si>
  <si>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</si>
  <si>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</si>
  <si>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</si>
  <si>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</si>
  <si>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</si>
  <si>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</si>
  <si>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</si>
  <si>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</si>
  <si>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</si>
  <si>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</si>
  <si>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</si>
  <si>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</si>
  <si>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</si>
  <si>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</si>
  <si>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</si>
  <si>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</si>
  <si>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</si>
  <si>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</si>
  <si>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</si>
  <si>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</si>
  <si>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</si>
  <si>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</si>
  <si>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</si>
  <si>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</si>
  <si>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</si>
  <si>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</si>
  <si>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</si>
  <si>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</si>
  <si>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</si>
  <si>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</si>
  <si>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</si>
  <si>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</si>
  <si>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</si>
  <si>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</si>
  <si>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</si>
  <si>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</si>
  <si>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</si>
  <si>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</si>
  <si>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</si>
  <si>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</si>
  <si>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</si>
  <si>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</si>
  <si>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</si>
  <si>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</si>
  <si>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</si>
  <si>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</si>
  <si>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</si>
  <si>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</si>
  <si>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</si>
  <si>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</si>
  <si>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</si>
  <si>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</si>
  <si>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</si>
  <si>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</si>
  <si>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</si>
  <si>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</si>
  <si>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</si>
  <si>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</si>
  <si>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</si>
  <si>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</si>
  <si>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</si>
  <si>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</si>
  <si>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</si>
  <si>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</si>
  <si>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</si>
  <si>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</si>
  <si>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</si>
  <si>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</si>
  <si>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</si>
  <si>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</si>
  <si>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</si>
  <si>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</si>
  <si>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</si>
  <si>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</si>
  <si>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</si>
  <si>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</si>
  <si>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</si>
  <si>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</si>
  <si>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</si>
  <si>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</si>
  <si>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</si>
  <si>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</si>
  <si>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</si>
  <si>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</si>
  <si>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</si>
  <si>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</si>
  <si>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</si>
  <si>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</si>
  <si>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</si>
  <si>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</si>
  <si>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</si>
  <si>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</si>
  <si>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</si>
  <si>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</si>
  <si>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</si>
  <si>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</si>
  <si>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</si>
  <si>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</si>
  <si>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</si>
  <si>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</si>
  <si>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</si>
  <si>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</si>
  <si>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</si>
  <si>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</si>
  <si>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</si>
  <si>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</si>
  <si>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</si>
  <si>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</si>
  <si>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</si>
  <si>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</si>
  <si>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</si>
  <si>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</si>
  <si>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</si>
  <si>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</si>
  <si>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</si>
  <si>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</si>
  <si>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</si>
  <si>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</si>
  <si>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</si>
  <si>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</si>
  <si>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</si>
  <si>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</si>
  <si>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</si>
  <si>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</si>
  <si>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</si>
  <si>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</si>
  <si>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</si>
  <si>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</si>
  <si>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</si>
  <si>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</si>
  <si>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</si>
  <si>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</si>
  <si>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</si>
  <si>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</si>
  <si>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</si>
  <si>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</si>
  <si>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</si>
  <si>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</si>
  <si>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</si>
  <si>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</si>
  <si>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</si>
  <si>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</si>
  <si>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</si>
  <si>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</si>
  <si>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</si>
  <si>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</si>
  <si>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</si>
  <si>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</si>
  <si>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</si>
  <si>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</si>
  <si>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</si>
  <si>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</si>
  <si>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</si>
  <si>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</si>
  <si>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</si>
  <si>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</si>
  <si>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</si>
  <si>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</si>
  <si>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</si>
  <si>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</si>
  <si>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</si>
  <si>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</si>
  <si>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</si>
  <si>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</si>
  <si>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</si>
  <si>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</si>
  <si>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</si>
  <si>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</si>
  <si>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</si>
  <si>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</si>
  <si>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</si>
  <si>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</si>
  <si>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</si>
  <si>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</si>
  <si>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</si>
  <si>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</si>
  <si>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</si>
  <si>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</si>
  <si>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</si>
  <si>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</si>
  <si>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</si>
  <si>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</si>
  <si>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</si>
  <si>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</si>
  <si>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</si>
  <si>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</si>
  <si>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</si>
  <si>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</si>
  <si>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</si>
  <si>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</si>
  <si>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</si>
  <si>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</si>
  <si>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</si>
  <si>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</si>
  <si>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</si>
  <si>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</si>
  <si>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</si>
  <si>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</si>
  <si>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</si>
  <si>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</si>
  <si>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</si>
  <si>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</si>
  <si>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</si>
  <si>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</si>
  <si>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</si>
  <si>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</si>
  <si>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</si>
  <si>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</si>
  <si>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</si>
  <si>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</si>
  <si>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</si>
  <si>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</si>
  <si>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</si>
  <si>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</si>
  <si>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</si>
  <si>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</si>
  <si>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</si>
  <si>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</si>
  <si>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</si>
  <si>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</si>
  <si>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</si>
  <si>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</si>
  <si>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</si>
  <si>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</si>
  <si>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</si>
  <si>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</si>
  <si>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</si>
  <si>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</si>
  <si>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</si>
  <si>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</si>
  <si>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</si>
  <si>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</si>
  <si>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</si>
  <si>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</si>
  <si>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</si>
  <si>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</si>
  <si>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</si>
  <si>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</si>
  <si>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</si>
  <si>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</si>
  <si>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</si>
  <si>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</si>
  <si>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</si>
  <si>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</si>
  <si>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</si>
  <si>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</si>
  <si>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</si>
  <si>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</si>
  <si>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</si>
  <si>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</si>
  <si>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</si>
  <si>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</si>
  <si>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</si>
  <si>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</si>
  <si>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</si>
  <si>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</si>
  <si>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</si>
  <si>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</si>
  <si>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</si>
  <si>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</si>
  <si>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</si>
  <si>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</si>
  <si>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</si>
  <si>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</si>
  <si>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</si>
  <si>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</si>
  <si>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</si>
  <si>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</si>
  <si>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</si>
  <si>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</si>
  <si>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</si>
  <si>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</si>
  <si>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</si>
  <si>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</si>
  <si>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</si>
  <si>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</si>
  <si>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</si>
  <si>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</si>
  <si>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</si>
  <si>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</si>
  <si>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</si>
  <si>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</si>
  <si>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</si>
  <si>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</si>
  <si>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</si>
  <si>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</si>
  <si>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</si>
  <si>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</si>
  <si>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</si>
  <si>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</si>
  <si>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</si>
  <si>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</si>
  <si>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</si>
  <si>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</si>
  <si>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</si>
  <si>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</si>
  <si>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</si>
  <si>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</si>
  <si>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</si>
  <si>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</si>
  <si>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</si>
  <si>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</si>
  <si>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</si>
  <si>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</si>
  <si>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</si>
  <si>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</si>
  <si>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</si>
  <si>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</si>
  <si>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</si>
  <si>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</si>
  <si>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</si>
  <si>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</si>
  <si>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</si>
  <si>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</si>
  <si>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</si>
  <si>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</si>
  <si>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</si>
  <si>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</si>
  <si>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</si>
  <si>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</si>
  <si>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</si>
  <si>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</si>
  <si>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</si>
  <si>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</si>
  <si>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</si>
  <si>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</si>
  <si>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</si>
  <si>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</si>
  <si>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</si>
  <si>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</si>
  <si>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</si>
  <si>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</si>
  <si>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</si>
  <si>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</si>
  <si>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</si>
  <si>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</si>
  <si>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</si>
  <si>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</si>
  <si>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</si>
  <si>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</si>
  <si>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</si>
  <si>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</si>
  <si>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</si>
  <si>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</si>
  <si>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</si>
  <si>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</si>
  <si>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</si>
  <si>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</si>
  <si>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</si>
  <si>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</si>
  <si>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</si>
  <si>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</si>
  <si>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</si>
  <si>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</si>
  <si>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</si>
  <si>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</si>
  <si>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</si>
  <si>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</si>
  <si>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</si>
  <si>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</si>
  <si>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</si>
  <si>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</si>
  <si>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</si>
  <si>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</si>
  <si>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</si>
  <si>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</si>
  <si>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</si>
  <si>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</si>
  <si>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</si>
  <si>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</si>
  <si>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</si>
  <si>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</si>
  <si>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</si>
  <si>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</si>
  <si>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</si>
  <si>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</si>
  <si>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</si>
  <si>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</si>
  <si>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</si>
  <si>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</si>
  <si>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</si>
  <si>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</si>
  <si>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</si>
  <si>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</si>
  <si>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</si>
  <si>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</si>
  <si>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</si>
  <si>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</si>
  <si>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</si>
  <si>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</si>
  <si>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</si>
  <si>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</si>
  <si>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</si>
  <si>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</si>
  <si>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</si>
  <si>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</si>
  <si>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</si>
  <si>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</si>
  <si>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</si>
  <si>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</si>
  <si>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</si>
  <si>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</si>
  <si>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</si>
  <si>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</si>
  <si>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</si>
  <si>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</si>
  <si>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</si>
  <si>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</si>
  <si>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</si>
  <si>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</si>
  <si>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</si>
  <si>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</si>
  <si>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</si>
  <si>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</si>
  <si>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</si>
  <si>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</si>
  <si>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</si>
  <si>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</si>
  <si>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</si>
  <si>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</si>
  <si>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</si>
  <si>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</si>
  <si>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</si>
  <si>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</si>
  <si>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</si>
  <si>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</si>
  <si>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</si>
  <si>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</si>
  <si>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</si>
  <si>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</si>
  <si>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</si>
  <si>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</si>
  <si>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</si>
  <si>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</si>
  <si>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</si>
  <si>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</si>
  <si>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</si>
  <si>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</si>
  <si>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</si>
  <si>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</si>
  <si>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</si>
  <si>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</si>
  <si>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</si>
  <si>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</si>
  <si>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</si>
  <si>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</si>
  <si>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</si>
  <si>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</si>
  <si>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</si>
  <si>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</si>
  <si>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</si>
  <si>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</si>
  <si>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</si>
  <si>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</si>
  <si>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</si>
  <si>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</si>
  <si>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</si>
  <si>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</si>
  <si>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</si>
  <si>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</si>
  <si>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</si>
  <si>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</si>
  <si>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</si>
  <si>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</si>
  <si>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</si>
  <si>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</si>
  <si>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</si>
  <si>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</si>
  <si>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</si>
  <si>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</si>
  <si>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</si>
  <si>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</si>
  <si>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</si>
  <si>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</si>
  <si>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</si>
  <si>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</si>
  <si>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</si>
  <si>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</si>
  <si>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</si>
  <si>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</si>
  <si>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</si>
  <si>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</si>
  <si>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</si>
  <si>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</si>
  <si>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</si>
  <si>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</si>
  <si>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</si>
  <si>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</si>
  <si>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</si>
  <si>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</si>
  <si>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</si>
  <si>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</si>
  <si>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</si>
  <si>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</si>
  <si>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</si>
  <si>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</si>
  <si>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</si>
  <si>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</si>
  <si>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</si>
  <si>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</si>
  <si>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</si>
  <si>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</si>
  <si>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</si>
  <si>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</si>
  <si>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</si>
  <si>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</si>
  <si>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</si>
  <si>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</si>
  <si>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</si>
  <si>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</si>
  <si>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</si>
  <si>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</si>
  <si>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</si>
  <si>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</si>
  <si>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</si>
  <si>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</si>
  <si>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</si>
  <si>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</si>
  <si>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</si>
  <si>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</si>
  <si>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</si>
  <si>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</si>
  <si>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</si>
  <si>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</si>
  <si>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</si>
  <si>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</si>
  <si>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</si>
  <si>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</si>
  <si>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</si>
  <si>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</si>
  <si>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</si>
  <si>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</si>
  <si>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</si>
  <si>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</si>
  <si>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</si>
  <si>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</si>
  <si>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</si>
  <si>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</si>
  <si>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</si>
  <si>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</si>
  <si>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</si>
  <si>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</si>
  <si>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</si>
  <si>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</si>
  <si>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</si>
  <si>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</si>
  <si>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</si>
  <si>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</si>
  <si>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</si>
  <si>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</si>
  <si>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</si>
  <si>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</si>
  <si>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</si>
  <si>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</si>
  <si>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</si>
  <si>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</si>
  <si>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</si>
  <si>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</si>
  <si>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</si>
  <si>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</si>
  <si>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</si>
  <si>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</si>
  <si>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</si>
  <si>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</si>
  <si>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</si>
  <si>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</si>
  <si>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</si>
  <si>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</si>
  <si>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</si>
  <si>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</si>
  <si>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</si>
  <si>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</si>
  <si>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</si>
  <si>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</si>
  <si>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</si>
  <si>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</si>
  <si>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</si>
  <si>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</si>
  <si>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</si>
  <si>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</si>
  <si>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</si>
  <si>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</si>
  <si>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</si>
  <si>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</si>
  <si>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</si>
  <si>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</si>
  <si>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</si>
  <si>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</si>
  <si>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</si>
  <si>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</si>
  <si>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</si>
  <si>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</si>
  <si>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</si>
  <si>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</si>
  <si>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</si>
  <si>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</si>
  <si>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</si>
  <si>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</si>
  <si>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</si>
  <si>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</si>
  <si>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</si>
  <si>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</si>
  <si>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</si>
  <si>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</si>
  <si>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</si>
  <si>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</si>
  <si>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</si>
  <si>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</si>
  <si>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</si>
  <si>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</si>
  <si>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</si>
  <si>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</si>
  <si>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</si>
  <si>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</si>
  <si>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</si>
  <si>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</si>
  <si>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</si>
  <si>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</si>
  <si>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</si>
  <si>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</si>
  <si>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</si>
  <si>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</si>
  <si>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</si>
  <si>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</si>
  <si>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</si>
  <si>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</si>
  <si>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</si>
  <si>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</si>
  <si>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</si>
  <si>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</si>
  <si>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</si>
  <si>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</si>
  <si>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</si>
  <si>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</si>
  <si>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</si>
  <si>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</si>
  <si>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</si>
  <si>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</si>
  <si>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</si>
  <si>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</si>
  <si>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</si>
  <si>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</si>
  <si>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</si>
  <si>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</si>
  <si>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</si>
  <si>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</si>
  <si>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</si>
  <si>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</si>
  <si>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</si>
  <si>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</si>
  <si>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</si>
  <si>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</si>
  <si>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</si>
  <si>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</si>
  <si>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</si>
  <si>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</si>
  <si>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</si>
  <si>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</si>
  <si>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</si>
  <si>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</si>
  <si>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</si>
  <si>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</si>
  <si>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</si>
  <si>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</si>
  <si>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</si>
  <si>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</si>
  <si>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</si>
  <si>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</si>
  <si>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</si>
  <si>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</si>
  <si>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</si>
  <si>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</si>
  <si>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</si>
  <si>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</si>
  <si>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</si>
  <si>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</si>
  <si>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</si>
  <si>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</si>
  <si>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</si>
  <si>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</si>
  <si>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</si>
  <si>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</si>
  <si>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</si>
  <si>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</si>
  <si>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</si>
  <si>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</si>
  <si>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</si>
  <si>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</si>
  <si>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</si>
  <si>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</si>
  <si>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</si>
  <si>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</si>
  <si>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</si>
  <si>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</si>
  <si>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</si>
  <si>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</si>
  <si>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</si>
  <si>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</si>
  <si>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</si>
  <si>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</si>
  <si>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</si>
  <si>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</si>
  <si>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</si>
  <si>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</si>
  <si>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</si>
  <si>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</si>
  <si>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</si>
  <si>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</si>
  <si>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</si>
  <si>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</si>
  <si>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</si>
  <si>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</si>
  <si>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</si>
  <si>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</si>
  <si>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</si>
  <si>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</si>
  <si>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</si>
  <si>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</si>
  <si>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</si>
  <si>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</si>
  <si>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</si>
  <si>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</si>
  <si>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</si>
  <si>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</si>
  <si>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</si>
  <si>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</si>
  <si>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</si>
  <si>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</si>
  <si>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</si>
  <si>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</si>
  <si>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</si>
  <si>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</si>
  <si>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</si>
  <si>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</si>
  <si>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</si>
  <si>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</si>
  <si>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</si>
  <si>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</si>
  <si>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</si>
  <si>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</si>
  <si>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</si>
  <si>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</si>
  <si>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</si>
  <si>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</si>
  <si>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</si>
  <si>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</si>
  <si>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</si>
  <si>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</si>
  <si>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</si>
  <si>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</si>
  <si>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</si>
  <si>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</si>
  <si>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</si>
  <si>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</si>
  <si>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</si>
  <si>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</si>
  <si>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</si>
  <si>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</si>
  <si>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</si>
  <si>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</si>
  <si>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</si>
  <si>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</si>
  <si>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</si>
  <si>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</si>
  <si>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</si>
  <si>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</si>
  <si>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</si>
  <si>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</si>
  <si>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</si>
  <si>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</si>
  <si>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</si>
  <si>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</si>
  <si>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</si>
  <si>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</si>
  <si>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</si>
  <si>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</si>
  <si>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</si>
  <si>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</si>
  <si>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</si>
  <si>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</si>
  <si>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</si>
  <si>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</si>
  <si>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</si>
  <si>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</si>
  <si>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</si>
  <si>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</si>
  <si>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</si>
  <si>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</si>
  <si>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</si>
  <si>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</si>
  <si>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</si>
  <si>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</si>
  <si>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</si>
  <si>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</si>
  <si>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</si>
  <si>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</si>
  <si>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</si>
  <si>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</si>
  <si>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</si>
  <si>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</si>
  <si>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</si>
  <si>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</si>
  <si>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</si>
  <si>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</si>
  <si>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</si>
  <si>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</si>
  <si>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</si>
  <si>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</si>
  <si>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</si>
  <si>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</si>
  <si>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</si>
  <si>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</si>
  <si>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</si>
  <si>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</si>
  <si>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</si>
  <si>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</si>
  <si>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</si>
  <si>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</si>
  <si>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</si>
  <si>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</si>
  <si>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</si>
  <si>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</si>
  <si>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</si>
  <si>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</si>
  <si>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</si>
  <si>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</si>
  <si>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</si>
  <si>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</si>
  <si>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</si>
  <si>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</si>
  <si>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</si>
  <si>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</si>
  <si>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</si>
  <si>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</si>
  <si>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</si>
  <si>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</si>
  <si>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</si>
  <si>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</si>
  <si>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</si>
  <si>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</si>
  <si>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</si>
  <si>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</si>
  <si>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</si>
  <si>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</si>
  <si>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</si>
  <si>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</si>
  <si>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</si>
  <si>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</si>
  <si>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</si>
  <si>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</si>
  <si>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</si>
  <si>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</si>
  <si>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</si>
  <si>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</si>
  <si>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</si>
  <si>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</si>
  <si>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</si>
  <si>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</si>
  <si>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</si>
  <si>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</si>
  <si>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</si>
  <si>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</si>
  <si>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</si>
  <si>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</si>
  <si>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</si>
  <si>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</si>
  <si>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</si>
  <si>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</si>
  <si>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</si>
  <si>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</si>
  <si>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</si>
  <si>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</si>
  <si>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</si>
  <si>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</si>
  <si>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</si>
  <si>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</si>
  <si>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</si>
  <si>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</si>
  <si>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</si>
  <si>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</si>
  <si>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</si>
  <si>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</si>
  <si>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</si>
  <si>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</si>
  <si>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</si>
  <si>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</si>
  <si>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</si>
  <si>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</si>
  <si>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</si>
  <si>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</si>
  <si>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</si>
  <si>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</si>
  <si>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</si>
  <si>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</si>
  <si>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</si>
  <si>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</si>
  <si>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</si>
  <si>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</si>
  <si>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</si>
  <si>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</si>
  <si>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</si>
  <si>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</si>
  <si>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</si>
  <si>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</si>
  <si>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</si>
  <si>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</si>
  <si>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</si>
  <si>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</si>
  <si>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</si>
  <si>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</si>
  <si>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</si>
  <si>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</si>
  <si>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</si>
  <si>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</si>
  <si>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</si>
  <si>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</si>
  <si>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</si>
  <si>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</si>
  <si>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</si>
  <si>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</si>
  <si>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</si>
  <si>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</si>
  <si>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</si>
  <si>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</si>
  <si>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</si>
  <si>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</si>
  <si>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</si>
  <si>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</si>
  <si>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</si>
  <si>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</si>
  <si>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</si>
  <si>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</si>
  <si>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</si>
  <si>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</si>
  <si>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</si>
  <si>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</si>
  <si>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</si>
  <si>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</si>
  <si>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</si>
  <si>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</si>
  <si>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</si>
  <si>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</si>
  <si>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</si>
  <si>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</si>
  <si>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</si>
  <si>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</si>
  <si>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</si>
  <si>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</si>
  <si>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</si>
  <si>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</si>
  <si>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</si>
  <si>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</si>
  <si>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</si>
  <si>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</si>
  <si>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</si>
  <si>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</si>
  <si>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</si>
  <si>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</si>
  <si>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</si>
  <si>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</si>
  <si>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</si>
  <si>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</si>
  <si>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</si>
  <si>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</si>
  <si>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</si>
  <si>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</si>
  <si>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</si>
  <si>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</si>
  <si>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</si>
  <si>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</si>
  <si>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</si>
  <si>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</si>
  <si>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</si>
  <si>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</si>
  <si>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</si>
  <si>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</si>
  <si>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</si>
  <si>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</si>
  <si>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</si>
  <si>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</si>
  <si>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</si>
  <si>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</si>
  <si>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</si>
  <si>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</si>
  <si>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</si>
  <si>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</si>
  <si>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</si>
  <si>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</si>
  <si>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</si>
  <si>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</si>
  <si>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</si>
  <si>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</si>
  <si>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</si>
  <si>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</si>
  <si>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</si>
  <si>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</si>
  <si>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</si>
  <si>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</si>
  <si>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</si>
  <si>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</si>
  <si>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</si>
  <si>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</si>
  <si>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</si>
  <si>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</si>
  <si>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</si>
  <si>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</si>
  <si>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</si>
  <si>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</si>
  <si>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</si>
  <si>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</si>
  <si>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</si>
  <si>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</si>
  <si>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</si>
  <si>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</si>
  <si>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</si>
  <si>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</si>
  <si>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</si>
  <si>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</si>
  <si>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</si>
  <si>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</si>
  <si>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</si>
  <si>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</si>
  <si>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</si>
  <si>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</si>
  <si>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</si>
  <si>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</si>
  <si>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</si>
  <si>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</si>
  <si>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</si>
  <si>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</si>
  <si>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</si>
  <si>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</si>
  <si>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</si>
  <si>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</si>
  <si>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</si>
  <si>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</si>
  <si>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</si>
  <si>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</si>
  <si>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</si>
  <si>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</si>
  <si>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</si>
  <si>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</si>
  <si>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</si>
  <si>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</si>
  <si>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</si>
  <si>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</si>
  <si>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</si>
  <si>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</si>
  <si>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</si>
  <si>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</si>
  <si>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</si>
  <si>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</si>
  <si>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</si>
  <si>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</si>
  <si>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</si>
  <si>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</si>
  <si>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</si>
  <si>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</si>
  <si>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</si>
  <si>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</si>
  <si>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</si>
  <si>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</si>
  <si>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</si>
  <si>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</si>
  <si>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</si>
  <si>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</si>
  <si>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</si>
  <si>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</si>
  <si>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</si>
  <si>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</si>
  <si>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</si>
  <si>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</si>
  <si>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</si>
  <si>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</si>
  <si>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</si>
  <si>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</si>
  <si>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</si>
  <si>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</si>
  <si>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</si>
  <si>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</si>
  <si>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</si>
  <si>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</si>
  <si>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</si>
  <si>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</si>
  <si>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</si>
  <si>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</si>
  <si>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</si>
  <si>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</si>
  <si>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</si>
  <si>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</si>
  <si>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</si>
  <si>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</si>
  <si>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</si>
  <si>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</si>
  <si>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</si>
  <si>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</si>
  <si>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</si>
  <si>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</si>
  <si>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</si>
  <si>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</si>
  <si>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</si>
  <si>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</si>
  <si>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</si>
  <si>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</si>
  <si>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</si>
  <si>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</si>
  <si>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</si>
  <si>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</si>
  <si>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</si>
  <si>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</si>
  <si>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</si>
  <si>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</si>
  <si>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</si>
  <si>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</si>
  <si>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</si>
  <si>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</si>
  <si>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</si>
  <si>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</si>
  <si>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</si>
  <si>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</si>
  <si>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</si>
  <si>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</si>
  <si>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</si>
  <si>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</si>
  <si>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</si>
  <si>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</si>
  <si>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</si>
  <si>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</si>
  <si>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</si>
  <si>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</si>
  <si>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</si>
  <si>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</si>
  <si>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</si>
  <si>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</si>
  <si>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</si>
  <si>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</si>
  <si>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</si>
  <si>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</si>
  <si>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</si>
  <si>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</si>
  <si>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</si>
  <si>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</si>
  <si>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</si>
  <si>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</si>
  <si>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</si>
  <si>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</si>
  <si>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</si>
  <si>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</si>
  <si>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</si>
  <si>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</si>
  <si>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</si>
  <si>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</si>
  <si>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</si>
  <si>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</si>
  <si>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</si>
  <si>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</si>
  <si>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</si>
  <si>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</si>
  <si>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</si>
  <si>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</si>
  <si>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</si>
  <si>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</si>
  <si>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</si>
  <si>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</si>
  <si>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</si>
  <si>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</si>
  <si>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</si>
  <si>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</si>
  <si>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</si>
  <si>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</si>
  <si>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</si>
  <si>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</si>
  <si>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</si>
  <si>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</si>
  <si>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</si>
  <si>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</si>
  <si>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</si>
  <si>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</si>
  <si>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</si>
  <si>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</si>
  <si>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</si>
  <si>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</si>
  <si>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</si>
  <si>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</si>
  <si>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</si>
  <si>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</si>
  <si>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</si>
  <si>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</si>
  <si>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</si>
  <si>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</si>
  <si>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</si>
  <si>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</si>
  <si>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</si>
  <si>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</si>
  <si>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</si>
  <si>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</si>
  <si>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</si>
  <si>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</si>
  <si>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</si>
  <si>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</si>
  <si>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</si>
  <si>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</si>
  <si>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</si>
  <si>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</si>
  <si>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</si>
  <si>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</si>
  <si>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</si>
  <si>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</si>
  <si>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</si>
  <si>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</si>
  <si>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</si>
  <si>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</si>
  <si>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</si>
  <si>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</si>
  <si>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</si>
  <si>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</si>
  <si>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</si>
  <si>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</si>
  <si>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</si>
  <si>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</si>
  <si>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</si>
  <si>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</si>
  <si>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</si>
  <si>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</si>
  <si>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</si>
  <si>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</si>
  <si>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</si>
  <si>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</si>
  <si>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</si>
  <si>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</si>
  <si>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</si>
  <si>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</si>
  <si>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</si>
  <si>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</si>
  <si>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</si>
  <si>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</si>
  <si>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</si>
  <si>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</si>
  <si>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</si>
  <si>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</si>
  <si>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</si>
  <si>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</si>
  <si>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</si>
  <si>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</si>
  <si>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</si>
  <si>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</si>
  <si>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</si>
  <si>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</si>
  <si>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</si>
  <si>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</si>
  <si>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</si>
  <si>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</si>
  <si>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</si>
  <si>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</si>
  <si>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</si>
  <si>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</si>
  <si>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</si>
  <si>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</si>
  <si>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</si>
  <si>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</si>
  <si>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</si>
  <si>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</si>
  <si>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</si>
  <si>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</si>
  <si>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</si>
  <si>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</si>
  <si>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</si>
  <si>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</si>
  <si>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</si>
  <si>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</si>
  <si>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</si>
  <si>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</si>
  <si>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</si>
  <si>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</si>
  <si>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</si>
  <si>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</si>
  <si>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</si>
  <si>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</si>
  <si>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</si>
  <si>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</si>
  <si>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</si>
  <si>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</si>
  <si>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</si>
  <si>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</si>
  <si>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</si>
  <si>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</si>
  <si>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</si>
  <si>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</si>
  <si>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</si>
  <si>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</si>
  <si>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</si>
  <si>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</si>
  <si>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</si>
  <si>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</si>
  <si>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</si>
  <si>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</si>
  <si>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</si>
  <si>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</si>
  <si>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</si>
  <si>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</si>
  <si>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</si>
  <si>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</si>
  <si>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</si>
  <si>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</si>
  <si>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</si>
  <si>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</si>
  <si>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</si>
  <si>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</si>
  <si>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</si>
  <si>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</si>
  <si>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</si>
  <si>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</si>
  <si>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</si>
  <si>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</si>
  <si>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</si>
  <si>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</si>
  <si>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</si>
  <si>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</si>
  <si>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</si>
  <si>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</si>
  <si>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</si>
  <si>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</si>
  <si>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</si>
  <si>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</si>
  <si>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</si>
  <si>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</si>
  <si>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</si>
  <si>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</si>
  <si>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</si>
  <si>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</si>
  <si>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</si>
  <si>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</si>
  <si>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</si>
  <si>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</si>
  <si>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</si>
  <si>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</si>
  <si>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</si>
  <si>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</si>
  <si>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</si>
  <si>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</si>
  <si>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</si>
  <si>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</si>
  <si>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</si>
  <si>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</si>
  <si>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</si>
  <si>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</si>
  <si>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</si>
  <si>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</si>
  <si>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</si>
  <si>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</si>
  <si>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</si>
  <si>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</si>
  <si>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</si>
  <si>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</si>
  <si>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</si>
  <si>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</si>
  <si>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</si>
  <si>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</si>
  <si>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</si>
  <si>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</si>
  <si>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</si>
  <si>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</si>
  <si>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</si>
  <si>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</si>
  <si>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</si>
  <si>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</si>
  <si>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</si>
  <si>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</si>
  <si>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</si>
  <si>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</si>
  <si>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</si>
  <si>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</si>
  <si>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</si>
  <si>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</si>
  <si>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</si>
  <si>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</si>
  <si>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</si>
  <si>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</si>
  <si>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</si>
  <si>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</si>
  <si>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</si>
  <si>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</si>
  <si>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</si>
  <si>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</si>
  <si>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</si>
  <si>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</si>
  <si>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</si>
  <si>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</si>
  <si>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</si>
  <si>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</si>
  <si>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</si>
  <si>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</si>
  <si>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</si>
  <si>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</si>
  <si>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</si>
  <si>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</si>
  <si>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</si>
  <si>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</si>
  <si>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</si>
  <si>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</si>
  <si>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</si>
  <si>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</si>
  <si>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</si>
  <si>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</si>
  <si>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</si>
  <si>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</si>
  <si>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</si>
  <si>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</si>
  <si>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</si>
  <si>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</si>
  <si>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</si>
  <si>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</si>
  <si>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</si>
  <si>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</si>
  <si>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</si>
  <si>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</si>
  <si>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</si>
  <si>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</si>
  <si>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</si>
  <si>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</si>
  <si>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</si>
  <si>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</si>
  <si>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</si>
  <si>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</si>
  <si>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</si>
  <si>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</si>
  <si>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</si>
  <si>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</si>
  <si>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</si>
  <si>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</si>
  <si>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</si>
  <si>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</si>
  <si>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</si>
  <si>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</si>
  <si>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</si>
  <si>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</si>
  <si>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</si>
  <si>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</si>
  <si>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</si>
  <si>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</si>
  <si>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</si>
  <si>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</si>
  <si>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</si>
  <si>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</si>
  <si>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</si>
  <si>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</si>
  <si>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</si>
  <si>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</si>
  <si>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</si>
  <si>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</si>
  <si>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</si>
  <si>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</si>
  <si>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</si>
  <si>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</si>
  <si>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</si>
  <si>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</si>
  <si>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</si>
  <si>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</si>
  <si>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</si>
  <si>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</si>
  <si>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</si>
  <si>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</si>
  <si>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</si>
  <si>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</si>
  <si>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</si>
  <si>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</si>
  <si>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</si>
  <si>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</si>
  <si>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</si>
  <si>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</si>
  <si>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</si>
  <si>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</si>
  <si>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</si>
  <si>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</si>
  <si>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</si>
  <si>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</si>
  <si>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</si>
  <si>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</si>
  <si>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</si>
  <si>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</si>
  <si>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</si>
  <si>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</si>
  <si>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</si>
  <si>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</si>
  <si>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</si>
  <si>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</si>
  <si>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</si>
  <si>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</si>
  <si>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</si>
  <si>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</si>
  <si>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</si>
  <si>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</si>
  <si>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</si>
  <si>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</si>
  <si>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</si>
  <si>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</si>
  <si>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</si>
  <si>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</si>
  <si>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</si>
  <si>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</si>
  <si>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</si>
  <si>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</si>
  <si>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</si>
  <si>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</si>
  <si>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</si>
  <si>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</si>
  <si>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</si>
  <si>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</si>
  <si>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</si>
  <si>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</si>
  <si>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</si>
  <si>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</si>
  <si>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</si>
  <si>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</si>
  <si>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</si>
  <si>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</si>
  <si>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</si>
  <si>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</si>
  <si>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</si>
  <si>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</si>
  <si>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</si>
  <si>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</si>
  <si>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</si>
  <si>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</si>
  <si>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</si>
  <si>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</si>
  <si>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</si>
  <si>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</si>
  <si>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</si>
  <si>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</si>
  <si>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</si>
  <si>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</si>
  <si>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</si>
  <si>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</si>
  <si>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</si>
  <si>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</si>
  <si>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</si>
  <si>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</si>
  <si>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</si>
  <si>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</si>
  <si>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</si>
  <si>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</si>
  <si>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</si>
  <si>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</si>
  <si>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</si>
  <si>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</si>
  <si>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</si>
  <si>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</si>
  <si>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</si>
  <si>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</si>
  <si>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</si>
  <si>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</si>
  <si>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</si>
  <si>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</si>
  <si>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</si>
  <si>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</si>
  <si>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</si>
  <si>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</si>
  <si>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</si>
  <si>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</si>
  <si>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</si>
  <si>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</si>
  <si>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</si>
  <si>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</si>
  <si>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</si>
  <si>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</si>
  <si>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</si>
  <si>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</si>
  <si>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</si>
  <si>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</si>
  <si>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</si>
  <si>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</si>
  <si>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</si>
  <si>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</si>
  <si>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</si>
  <si>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</si>
  <si>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</si>
  <si>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</si>
  <si>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</si>
  <si>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</si>
  <si>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</si>
  <si>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</si>
  <si>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</si>
  <si>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</si>
  <si>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</si>
  <si>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</si>
  <si>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</si>
  <si>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</si>
  <si>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</si>
  <si>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</si>
  <si>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</si>
  <si>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</si>
  <si>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</si>
  <si>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</si>
  <si>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</si>
  <si>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</si>
  <si>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</si>
  <si>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</si>
  <si>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</si>
  <si>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</si>
  <si>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</si>
  <si>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</si>
  <si>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</si>
  <si>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</si>
  <si>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</si>
  <si>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</si>
  <si>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</si>
  <si>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</si>
  <si>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</si>
  <si>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</si>
  <si>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</si>
  <si>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</si>
  <si>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</si>
  <si>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</si>
  <si>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</si>
  <si>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</si>
  <si>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</si>
  <si>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</si>
  <si>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</si>
  <si>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</si>
  <si>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</si>
  <si>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</si>
  <si>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</si>
  <si>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</si>
  <si>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</si>
  <si>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</si>
  <si>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</si>
  <si>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</si>
  <si>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</si>
  <si>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</si>
  <si>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</si>
  <si>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</si>
  <si>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</si>
  <si>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</si>
  <si>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</si>
  <si>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</si>
  <si>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</si>
  <si>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</si>
  <si>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</si>
  <si>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</si>
  <si>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</si>
  <si>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</si>
  <si>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</si>
  <si>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</si>
  <si>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</si>
  <si>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</si>
  <si>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</si>
  <si>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</si>
  <si>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</si>
  <si>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</si>
  <si>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</si>
  <si>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</si>
  <si>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</si>
  <si>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</si>
  <si>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</si>
  <si>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</si>
  <si>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</si>
  <si>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</si>
  <si>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</si>
  <si>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</si>
  <si>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</si>
  <si>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</si>
  <si>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</si>
  <si>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</si>
  <si>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</si>
  <si>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</si>
  <si>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</si>
  <si>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</si>
  <si>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</si>
  <si>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</si>
  <si>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</si>
  <si>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</si>
  <si>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</si>
  <si>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</si>
  <si>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</si>
  <si>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</si>
  <si>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</si>
  <si>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</si>
  <si>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</si>
  <si>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</si>
  <si>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</si>
  <si>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</si>
  <si>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</si>
  <si>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</si>
  <si>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</si>
  <si>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</si>
  <si>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</si>
  <si>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</si>
  <si>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</si>
  <si>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</si>
  <si>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</si>
  <si>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</si>
  <si>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</si>
  <si>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</si>
  <si>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</si>
  <si>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</si>
  <si>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</si>
  <si>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</si>
  <si>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</si>
  <si>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</si>
  <si>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</si>
  <si>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</si>
  <si>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</si>
  <si>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</si>
  <si>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</si>
  <si>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</si>
  <si>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</si>
  <si>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</si>
  <si>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</si>
  <si>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</si>
  <si>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</si>
  <si>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</si>
  <si>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</si>
  <si>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</si>
  <si>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</si>
  <si>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</si>
  <si>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</si>
  <si>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</si>
  <si>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</si>
  <si>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</si>
  <si>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</si>
  <si>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</si>
  <si>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</si>
  <si>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</si>
  <si>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</si>
  <si>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</si>
  <si>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</si>
  <si>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</si>
  <si>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</si>
  <si>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</si>
  <si>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</si>
  <si>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</si>
  <si>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</si>
  <si>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</si>
  <si>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</si>
  <si>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</si>
  <si>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</si>
  <si>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</si>
  <si>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</si>
  <si>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</si>
  <si>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</si>
  <si>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</si>
  <si>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</si>
  <si>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</si>
  <si>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</si>
  <si>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</si>
  <si>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</si>
  <si>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</si>
  <si>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</si>
  <si>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</si>
  <si>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</si>
  <si>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</si>
  <si>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</si>
  <si>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</si>
  <si>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</si>
  <si>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</si>
  <si>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</si>
  <si>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</si>
  <si>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</si>
  <si>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</si>
  <si>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</si>
  <si>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</si>
  <si>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</si>
  <si>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</si>
  <si>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</si>
  <si>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</si>
  <si>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</si>
  <si>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</si>
  <si>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</si>
  <si>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</si>
  <si>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</si>
  <si>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</si>
  <si>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</si>
  <si>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</si>
  <si>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</si>
  <si>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</si>
  <si>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</si>
  <si>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</si>
  <si>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</si>
  <si>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</si>
  <si>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</si>
  <si>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</si>
  <si>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</si>
  <si>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</si>
  <si>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</si>
  <si>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</si>
  <si>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</si>
  <si>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</si>
  <si>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</si>
  <si>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</si>
  <si>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</si>
  <si>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</si>
  <si>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</si>
  <si>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</si>
  <si>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</si>
  <si>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</si>
  <si>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</si>
  <si>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</si>
  <si>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</si>
  <si>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</si>
  <si>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</si>
  <si>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</si>
  <si>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</si>
  <si>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</si>
  <si>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</si>
  <si>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</si>
  <si>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</si>
  <si>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</si>
  <si>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</si>
  <si>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</si>
  <si>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</si>
  <si>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</si>
  <si>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</si>
  <si>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</si>
  <si>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</si>
  <si>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</si>
  <si>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</si>
  <si>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</si>
  <si>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</si>
  <si>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</si>
  <si>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</si>
  <si>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</si>
  <si>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</si>
  <si>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</si>
  <si>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</si>
  <si>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</si>
  <si>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</si>
  <si>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</si>
  <si>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</si>
  <si>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</si>
  <si>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</si>
  <si>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</si>
  <si>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</si>
  <si>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</si>
  <si>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</si>
  <si>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</si>
  <si>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</si>
  <si>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</si>
  <si>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</si>
  <si>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</si>
  <si>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</si>
  <si>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</si>
  <si>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</si>
  <si>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</si>
  <si>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</si>
  <si>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</si>
  <si>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</si>
  <si>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</si>
  <si>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</si>
  <si>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</si>
  <si>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</si>
  <si>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</si>
  <si>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</si>
  <si>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</si>
  <si>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</si>
  <si>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</si>
  <si>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</si>
  <si>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</si>
  <si>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</si>
  <si>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</si>
  <si>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</si>
  <si>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</si>
  <si>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</si>
  <si>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</si>
  <si>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</si>
  <si>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</si>
  <si>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</si>
  <si>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</si>
  <si>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</si>
  <si>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</si>
  <si>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</si>
  <si>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</si>
  <si>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</si>
  <si>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</si>
  <si>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</si>
  <si>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</si>
  <si>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</si>
  <si>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</si>
  <si>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</si>
  <si>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</si>
  <si>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</si>
  <si>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</si>
  <si>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</si>
  <si>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</si>
  <si>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</si>
  <si>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</si>
  <si>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</si>
  <si>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</si>
  <si>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</si>
  <si>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</si>
  <si>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</si>
  <si>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</si>
  <si>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</si>
  <si>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</si>
  <si>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</si>
  <si>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</si>
  <si>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</si>
  <si>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</si>
  <si>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</si>
  <si>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</si>
  <si>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</si>
  <si>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</si>
  <si>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</si>
  <si>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</si>
  <si>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</si>
  <si>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</si>
  <si>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</si>
  <si>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</si>
  <si>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</si>
  <si>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</si>
  <si>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</si>
  <si>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</si>
  <si>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</si>
  <si>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</si>
  <si>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</si>
  <si>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</si>
  <si>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</si>
  <si>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</si>
  <si>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</si>
  <si>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</si>
  <si>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</si>
  <si>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</si>
  <si>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</si>
  <si>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</si>
  <si>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</si>
  <si>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</si>
  <si>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</si>
  <si>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</si>
  <si>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</si>
  <si>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</si>
  <si>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</si>
  <si>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</si>
  <si>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</si>
  <si>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</si>
  <si>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</si>
  <si>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</si>
  <si>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</si>
  <si>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</si>
  <si>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</si>
  <si>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</si>
  <si>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</si>
  <si>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</si>
  <si>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</si>
  <si>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</si>
  <si>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</si>
  <si>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</si>
  <si>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</si>
  <si>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</si>
  <si>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</si>
  <si>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</si>
  <si>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</si>
  <si>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</si>
  <si>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</si>
  <si>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</si>
  <si>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</si>
  <si>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</si>
  <si>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</si>
  <si>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</si>
  <si>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</si>
  <si>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</si>
  <si>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</si>
  <si>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</si>
  <si>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</si>
  <si>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</si>
  <si>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</si>
  <si>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</si>
  <si>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</si>
  <si>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</si>
  <si>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</si>
  <si>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</si>
  <si>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</si>
  <si>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</si>
  <si>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</si>
  <si>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</si>
  <si>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</si>
  <si>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</si>
  <si>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</si>
  <si>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</si>
  <si>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</si>
  <si>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</si>
  <si>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</si>
  <si>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</si>
  <si>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</si>
  <si>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</si>
  <si>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</si>
  <si>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</si>
  <si>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</si>
  <si>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</si>
  <si>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</si>
  <si>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</si>
  <si>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</si>
  <si>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</si>
  <si>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</si>
  <si>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</si>
  <si>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</si>
  <si>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</si>
  <si>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</si>
  <si>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</si>
  <si>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</si>
  <si>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</si>
  <si>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</si>
  <si>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</si>
  <si>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</si>
  <si>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</si>
  <si>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</si>
  <si>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</si>
  <si>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</si>
  <si>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</si>
  <si>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</si>
  <si>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</si>
  <si>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</si>
  <si>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</si>
  <si>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</si>
  <si>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</si>
  <si>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</si>
  <si>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</si>
  <si>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</si>
  <si>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</si>
  <si>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</si>
  <si>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</si>
  <si>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</si>
  <si>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</si>
  <si>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</si>
  <si>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</si>
  <si>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</si>
  <si>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</si>
  <si>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</si>
  <si>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</si>
  <si>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</si>
  <si>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</si>
  <si>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</si>
  <si>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</si>
  <si>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</si>
  <si>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</si>
  <si>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</si>
  <si>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</si>
  <si>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</si>
  <si>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</si>
  <si>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</si>
  <si>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</si>
  <si>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</si>
  <si>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</si>
  <si>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</si>
  <si>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</si>
  <si>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</si>
  <si>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</si>
  <si>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</si>
  <si>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</si>
  <si>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</si>
  <si>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</si>
  <si>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</si>
  <si>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</si>
  <si>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</si>
  <si>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</si>
  <si>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</si>
  <si>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</si>
  <si>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</si>
  <si>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</si>
  <si>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</si>
  <si>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</si>
  <si>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</si>
  <si>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</si>
  <si>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</si>
  <si>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</si>
  <si>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</si>
  <si>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</si>
  <si>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</si>
  <si>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</si>
  <si>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</si>
  <si>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</si>
  <si>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</si>
  <si>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</si>
  <si>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</si>
  <si>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</si>
  <si>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</si>
  <si>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</si>
  <si>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</si>
  <si>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</si>
  <si>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</si>
  <si>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</si>
  <si>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</si>
  <si>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</si>
  <si>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</si>
  <si>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</si>
  <si>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</si>
  <si>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</si>
  <si>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</si>
  <si>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</si>
  <si>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</si>
  <si>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</si>
  <si>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</si>
  <si>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</si>
  <si>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</si>
  <si>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</si>
  <si>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</si>
  <si>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</si>
  <si>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</si>
  <si>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</si>
  <si>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</si>
  <si>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</si>
  <si>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</si>
  <si>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</si>
  <si>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</si>
  <si>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</si>
  <si>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</si>
  <si>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</si>
  <si>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</si>
  <si>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</si>
  <si>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</si>
  <si>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</si>
  <si>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</si>
  <si>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</si>
  <si>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</si>
  <si>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</si>
  <si>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</si>
  <si>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</si>
  <si>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</si>
  <si>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</si>
  <si>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</si>
  <si>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</si>
  <si>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</si>
  <si>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</si>
  <si>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</si>
  <si>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</si>
  <si>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</si>
  <si>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</si>
  <si>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</si>
  <si>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</si>
  <si>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</si>
  <si>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</si>
  <si>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</si>
  <si>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</si>
  <si>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</si>
  <si>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</si>
  <si>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</si>
  <si>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</si>
  <si>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</si>
  <si>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</si>
  <si>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</si>
  <si>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</si>
  <si>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</si>
  <si>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</si>
  <si>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</si>
  <si>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</si>
  <si>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</si>
  <si>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</si>
  <si>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</si>
  <si>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</si>
  <si>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</si>
  <si>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</si>
  <si>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</si>
  <si>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</si>
  <si>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</si>
  <si>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</si>
  <si>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</si>
  <si>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</si>
  <si>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</si>
  <si>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</si>
  <si>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</si>
  <si>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</si>
  <si>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</si>
  <si>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</si>
  <si>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</si>
  <si>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</si>
  <si>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</si>
  <si>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</si>
  <si>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</si>
  <si>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</si>
  <si>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</si>
  <si>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</si>
  <si>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</si>
  <si>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</si>
  <si>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</si>
  <si>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</si>
  <si>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</si>
  <si>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</si>
  <si>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</si>
  <si>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</si>
  <si>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</si>
  <si>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</si>
  <si>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</si>
  <si>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</si>
  <si>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</si>
  <si>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</si>
  <si>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</si>
  <si>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</si>
  <si>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</si>
  <si>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</si>
  <si>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</si>
  <si>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</si>
  <si>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</si>
  <si>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</si>
  <si>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</si>
  <si>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</si>
  <si>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</si>
  <si>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</si>
  <si>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</si>
  <si>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</si>
  <si>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</si>
  <si>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</si>
  <si>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</si>
  <si>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</si>
  <si>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</si>
  <si>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</si>
  <si>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</si>
  <si>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</si>
  <si>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</si>
  <si>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</si>
  <si>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</si>
  <si>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</si>
  <si>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</si>
  <si>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</si>
  <si>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</si>
  <si>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</si>
  <si>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</si>
  <si>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</si>
  <si>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</si>
  <si>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</si>
  <si>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</si>
  <si>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</si>
  <si>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</si>
  <si>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</si>
  <si>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</si>
  <si>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</si>
  <si>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</si>
  <si>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</si>
  <si>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</si>
  <si>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</si>
  <si>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</si>
  <si>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</si>
  <si>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</si>
  <si>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</si>
  <si>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</si>
  <si>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</si>
  <si>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</si>
  <si>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</si>
  <si>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</si>
  <si>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</si>
  <si>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</si>
  <si>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</si>
  <si>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</si>
  <si>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</si>
  <si>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</si>
  <si>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</si>
  <si>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</si>
  <si>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</si>
  <si>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</si>
  <si>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</si>
  <si>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</si>
  <si>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</si>
  <si>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</si>
  <si>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</si>
  <si>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</si>
  <si>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</si>
  <si>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</si>
  <si>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</si>
  <si>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</si>
  <si>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</si>
  <si>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</si>
  <si>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</si>
  <si>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</si>
  <si>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</si>
  <si>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</si>
  <si>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</si>
  <si>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</si>
  <si>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</si>
  <si>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</si>
  <si>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</si>
  <si>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</si>
  <si>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</si>
  <si>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</si>
  <si>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</si>
  <si>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</si>
  <si>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</si>
  <si>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</si>
  <si>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</si>
  <si>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</si>
  <si>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</si>
  <si>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</si>
  <si>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</si>
  <si>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</si>
  <si>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</si>
  <si>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</si>
  <si>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</si>
  <si>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</si>
  <si>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</si>
  <si>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</si>
  <si>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</si>
  <si>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</si>
  <si>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</si>
  <si>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</si>
  <si>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</si>
  <si>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</si>
  <si>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</si>
  <si>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</si>
  <si>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</si>
  <si>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</si>
  <si>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</si>
  <si>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</si>
  <si>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</si>
  <si>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</si>
  <si>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</si>
  <si>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</si>
  <si>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</si>
  <si>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</si>
  <si>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</si>
  <si>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</si>
  <si>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</si>
  <si>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</si>
  <si>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</si>
  <si>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</si>
  <si>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</si>
  <si>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</si>
  <si>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</si>
  <si>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</si>
  <si>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</si>
  <si>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</si>
  <si>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</si>
  <si>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</si>
  <si>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</si>
  <si>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</si>
  <si>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</si>
  <si>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</si>
  <si>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</si>
  <si>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</si>
  <si>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</si>
  <si>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</si>
  <si>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</si>
  <si>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</si>
  <si>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</si>
  <si>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</si>
  <si>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</si>
  <si>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</si>
  <si>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</si>
  <si>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</si>
  <si>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</si>
  <si>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</si>
  <si>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</si>
  <si>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</si>
  <si>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</si>
  <si>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</si>
  <si>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</si>
  <si>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</si>
  <si>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</si>
  <si>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</si>
  <si>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</si>
  <si>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</si>
  <si>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</si>
  <si>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</si>
  <si>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</si>
  <si>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</si>
  <si>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</si>
  <si>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</si>
  <si>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</si>
  <si>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</si>
  <si>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</si>
  <si>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</si>
  <si>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</si>
  <si>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</si>
  <si>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</si>
  <si>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</si>
  <si>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</si>
  <si>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</si>
  <si>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</si>
  <si>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</si>
  <si>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</si>
  <si>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</si>
  <si>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</si>
  <si>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</si>
  <si>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</si>
  <si>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</si>
  <si>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</si>
  <si>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</si>
  <si>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</si>
  <si>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</si>
  <si>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</si>
  <si>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</si>
  <si>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</si>
  <si>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</si>
  <si>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</si>
  <si>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</si>
  <si>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</si>
  <si>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</si>
  <si>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</si>
  <si>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</si>
  <si>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</si>
  <si>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</si>
  <si>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</si>
  <si>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</si>
  <si>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</si>
  <si>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</si>
  <si>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</si>
  <si>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</si>
  <si>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</si>
  <si>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</si>
  <si>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</si>
  <si>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</si>
  <si>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</si>
  <si>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</si>
  <si>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</si>
  <si>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</si>
  <si>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</si>
  <si>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</si>
  <si>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</si>
  <si>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</si>
  <si>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</si>
  <si>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</si>
  <si>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</si>
  <si>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</si>
  <si>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</si>
  <si>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</si>
  <si>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</si>
  <si>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</si>
  <si>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</si>
  <si>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</si>
  <si>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</si>
  <si>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</si>
  <si>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</si>
  <si>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</si>
  <si>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</si>
  <si>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</si>
  <si>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</si>
  <si>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</si>
  <si>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</si>
  <si>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</si>
  <si>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</si>
  <si>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</si>
  <si>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</si>
  <si>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</si>
  <si>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</si>
  <si>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</si>
  <si>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</si>
  <si>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</si>
  <si>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</si>
  <si>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</si>
  <si>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</si>
  <si>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</si>
  <si>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</si>
  <si>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</si>
  <si>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</si>
  <si>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</si>
  <si>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</si>
  <si>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</si>
  <si>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</si>
  <si>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</si>
  <si>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</si>
  <si>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</si>
  <si>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</si>
  <si>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</si>
  <si>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</si>
  <si>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</si>
  <si>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</si>
  <si>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</si>
  <si>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</si>
  <si>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</si>
  <si>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</si>
  <si>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</si>
  <si>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</si>
  <si>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</si>
  <si>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</si>
  <si>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</si>
  <si>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</si>
  <si>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</si>
  <si>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</si>
  <si>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</si>
  <si>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</si>
  <si>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</si>
  <si>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</si>
  <si>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</si>
  <si>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</si>
  <si>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</si>
  <si>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</si>
  <si>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</si>
  <si>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</si>
  <si>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</si>
  <si>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</si>
  <si>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</si>
  <si>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</si>
  <si>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</si>
  <si>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</si>
  <si>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</si>
  <si>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</si>
  <si>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</si>
  <si>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</si>
  <si>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</si>
  <si>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</si>
  <si>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</si>
  <si>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</si>
  <si>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</si>
  <si>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</si>
  <si>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</si>
  <si>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</si>
  <si>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</si>
  <si>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</si>
  <si>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</si>
  <si>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</si>
  <si>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</si>
  <si>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</si>
  <si>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</si>
  <si>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</si>
  <si>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</si>
  <si>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</si>
  <si>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</si>
  <si>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</si>
  <si>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</si>
  <si>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</si>
  <si>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</si>
  <si>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</si>
  <si>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</si>
  <si>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</si>
  <si>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</si>
  <si>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</si>
  <si>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</si>
  <si>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</si>
  <si>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</si>
  <si>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</si>
  <si>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</si>
  <si>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</si>
  <si>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</si>
  <si>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</si>
  <si>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</si>
  <si>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</si>
  <si>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</si>
  <si>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</si>
  <si>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</si>
  <si>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</si>
  <si>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</si>
  <si>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</si>
  <si>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</si>
  <si>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</si>
  <si>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</si>
  <si>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</si>
  <si>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</si>
  <si>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</si>
  <si>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</si>
  <si>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</si>
  <si>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</si>
  <si>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</si>
  <si>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</si>
  <si>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</si>
  <si>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</si>
  <si>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</si>
  <si>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</si>
  <si>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</si>
  <si>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</si>
  <si>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</si>
  <si>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</si>
  <si>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</si>
  <si>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</si>
  <si>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</si>
  <si>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</si>
  <si>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</si>
  <si>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</si>
  <si>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</si>
  <si>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</si>
  <si>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</si>
  <si>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</si>
  <si>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</si>
  <si>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</si>
  <si>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</si>
  <si>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</si>
  <si>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</si>
  <si>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</si>
  <si>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</si>
  <si>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</si>
  <si>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</si>
  <si>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</si>
  <si>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</si>
  <si>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</si>
  <si>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</si>
  <si>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</si>
  <si>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</si>
  <si>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</si>
  <si>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</si>
  <si>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</si>
  <si>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</si>
  <si>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</si>
  <si>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</si>
  <si>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</si>
  <si>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</si>
  <si>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</si>
  <si>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</si>
  <si>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</si>
  <si>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</si>
  <si>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</si>
  <si>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</si>
  <si>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</si>
  <si>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</si>
  <si>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</si>
  <si>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</si>
  <si>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</si>
  <si>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</si>
  <si>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</si>
  <si>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</si>
  <si>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</si>
  <si>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</si>
  <si>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</si>
  <si>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</si>
  <si>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</si>
  <si>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</si>
  <si>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</si>
  <si>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</si>
  <si>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</si>
  <si>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</si>
  <si>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</si>
  <si>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</si>
  <si>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</si>
  <si>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</si>
  <si>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</si>
  <si>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</si>
  <si>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</si>
  <si>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</si>
  <si>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</si>
  <si>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</si>
  <si>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</si>
  <si>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</si>
  <si>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</si>
  <si>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</si>
  <si>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</si>
  <si>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</si>
  <si>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</si>
  <si>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</si>
  <si>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</si>
  <si>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</si>
  <si>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</si>
  <si>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</si>
  <si>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</si>
  <si>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</si>
  <si>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</si>
  <si>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</si>
  <si>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</si>
  <si>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</si>
  <si>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</si>
  <si>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</si>
  <si>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</si>
  <si>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</si>
  <si>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</si>
  <si>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</si>
  <si>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</si>
  <si>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</si>
  <si>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</si>
  <si>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</si>
  <si>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</si>
  <si>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</si>
  <si>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</si>
  <si>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</si>
  <si>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</si>
  <si>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</si>
  <si>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</si>
  <si>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</si>
  <si>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</si>
  <si>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</si>
  <si>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</si>
  <si>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</si>
  <si>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</si>
  <si>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</si>
  <si>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</si>
  <si>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</si>
  <si>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</si>
  <si>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</si>
  <si>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</si>
  <si>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</si>
  <si>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</si>
  <si>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</si>
  <si>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</si>
  <si>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</si>
  <si>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</si>
  <si>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</si>
  <si>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</si>
  <si>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</si>
  <si>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</si>
  <si>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</si>
  <si>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</si>
  <si>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</si>
  <si>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</si>
  <si>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</si>
  <si>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</si>
  <si>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</si>
  <si>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</si>
  <si>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</si>
  <si>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</si>
  <si>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</si>
  <si>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</si>
  <si>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</si>
  <si>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</si>
  <si>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</si>
  <si>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</si>
  <si>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</si>
  <si>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</si>
  <si>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</si>
  <si>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</si>
  <si>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</si>
  <si>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</si>
  <si>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</si>
  <si>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</si>
  <si>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</si>
  <si>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</si>
  <si>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</si>
  <si>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</si>
  <si>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</si>
  <si>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</si>
  <si>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</si>
  <si>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</si>
  <si>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</si>
  <si>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</si>
  <si>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</si>
  <si>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</si>
  <si>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</si>
  <si>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</si>
  <si>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</si>
  <si>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</si>
  <si>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</si>
  <si>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</si>
  <si>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</si>
  <si>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</si>
  <si>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</si>
  <si>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</si>
  <si>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</si>
  <si>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</si>
  <si>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</si>
  <si>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</si>
  <si>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</si>
  <si>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</si>
  <si>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</si>
  <si>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</si>
  <si>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</si>
  <si>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</si>
  <si>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</si>
  <si>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</si>
  <si>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</si>
  <si>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</si>
  <si>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</si>
  <si>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</si>
  <si>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</si>
  <si>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</si>
  <si>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</si>
  <si>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</si>
  <si>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</si>
  <si>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</si>
  <si>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</si>
  <si>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</si>
  <si>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</si>
  <si>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</si>
  <si>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</si>
  <si>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</si>
  <si>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</si>
  <si>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</si>
  <si>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</si>
  <si>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</si>
  <si>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</si>
  <si>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</si>
  <si>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</si>
  <si>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</si>
  <si>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</si>
  <si>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</si>
  <si>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</si>
  <si>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</si>
  <si>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</si>
  <si>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</si>
  <si>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</si>
  <si>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</si>
  <si>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</si>
  <si>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</si>
  <si>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</si>
  <si>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</si>
  <si>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</si>
  <si>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</si>
  <si>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</si>
  <si>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</si>
  <si>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</si>
  <si>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</si>
  <si>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</si>
  <si>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</si>
  <si>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</si>
  <si>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</si>
  <si>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</si>
  <si>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</si>
  <si>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</si>
  <si>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</si>
  <si>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</si>
  <si>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</si>
  <si>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</si>
  <si>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</si>
  <si>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</si>
  <si>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</si>
  <si>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</si>
  <si>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</si>
  <si>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</si>
  <si>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</si>
  <si>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</si>
  <si>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</si>
  <si>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</si>
  <si>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</si>
  <si>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</si>
  <si>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</si>
  <si>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</si>
  <si>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</si>
  <si>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</si>
  <si>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</si>
  <si>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</si>
  <si>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</si>
  <si>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</si>
  <si>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</si>
  <si>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</si>
  <si>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</si>
  <si>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</si>
  <si>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</si>
  <si>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</si>
  <si>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</si>
  <si>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</si>
  <si>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</si>
  <si>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</si>
  <si>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</si>
  <si>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</si>
  <si>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</si>
  <si>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</si>
  <si>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</si>
  <si>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</si>
  <si>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</si>
  <si>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</si>
  <si>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</si>
  <si>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</si>
  <si>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</si>
  <si>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</si>
  <si>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</si>
  <si>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</si>
  <si>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</si>
  <si>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</si>
  <si>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</si>
  <si>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</si>
  <si>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</si>
  <si>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</si>
  <si>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</si>
  <si>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</si>
  <si>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</si>
  <si>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</si>
  <si>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</si>
  <si>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</si>
  <si>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</si>
  <si>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</si>
  <si>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</si>
  <si>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</si>
  <si>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</si>
  <si>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</si>
  <si>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</si>
  <si>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</si>
  <si>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</si>
  <si>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</si>
  <si>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</si>
  <si>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</si>
  <si>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</si>
  <si>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</si>
  <si>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</si>
  <si>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</si>
  <si>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</si>
  <si>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</si>
  <si>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</si>
  <si>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</si>
  <si>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</si>
  <si>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</si>
  <si>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</si>
  <si>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</si>
  <si>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</si>
  <si>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</si>
  <si>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</si>
  <si>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</si>
  <si>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</si>
  <si>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</si>
  <si>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</si>
  <si>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</si>
  <si>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</si>
  <si>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</si>
  <si>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</si>
  <si>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</si>
  <si>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</si>
  <si>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</si>
  <si>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</si>
  <si>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</si>
  <si>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</si>
  <si>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</si>
  <si>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</si>
  <si>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</si>
  <si>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</si>
  <si>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</si>
  <si>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</si>
  <si>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</si>
  <si>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</si>
  <si>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</si>
  <si>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</si>
  <si>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</si>
  <si>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</si>
  <si>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</si>
  <si>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</si>
  <si>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</si>
  <si>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</si>
  <si>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</si>
  <si>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</si>
  <si>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</si>
  <si>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</si>
  <si>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</si>
  <si>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</si>
  <si>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</si>
  <si>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</si>
  <si>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</si>
  <si>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</si>
  <si>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</si>
  <si>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</si>
  <si>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</si>
  <si>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</si>
  <si>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</si>
  <si>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</si>
  <si>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</si>
  <si>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</si>
  <si>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</si>
  <si>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</si>
  <si>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</si>
  <si>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</si>
  <si>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</si>
  <si>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</si>
  <si>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</si>
  <si>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</si>
  <si>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</si>
  <si>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</si>
  <si>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</si>
  <si>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</si>
  <si>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</si>
  <si>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</si>
  <si>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</si>
  <si>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</si>
  <si>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</si>
  <si>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</si>
  <si>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</si>
  <si>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</si>
  <si>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</si>
  <si>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</si>
  <si>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</si>
  <si>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</si>
  <si>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</si>
  <si>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</si>
  <si>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</si>
  <si>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</si>
  <si>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</si>
  <si>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</si>
  <si>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</si>
  <si>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</si>
  <si>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</si>
  <si>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</si>
  <si>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</si>
  <si>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</si>
  <si>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</si>
  <si>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</si>
  <si>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</si>
  <si>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</si>
  <si>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</si>
  <si>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</si>
  <si>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</si>
  <si>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</si>
  <si>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</si>
  <si>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</si>
  <si>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</si>
  <si>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</si>
  <si>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</si>
  <si>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</si>
  <si>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</si>
  <si>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</si>
  <si>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</si>
  <si>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</si>
  <si>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</si>
  <si>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</si>
  <si>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</si>
  <si>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</si>
  <si>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</si>
  <si>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</si>
  <si>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</si>
  <si>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</si>
  <si>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</si>
  <si>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</si>
  <si>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</si>
  <si>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</si>
  <si>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</si>
  <si>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</si>
  <si>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</si>
  <si>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</si>
  <si>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</si>
  <si>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</si>
  <si>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</si>
  <si>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</si>
  <si>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</si>
  <si>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</si>
  <si>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</si>
  <si>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</si>
  <si>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</si>
  <si>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</si>
  <si>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</si>
  <si>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</si>
  <si>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</si>
  <si>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</si>
  <si>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</si>
  <si>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</si>
  <si>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</si>
  <si>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</si>
  <si>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</si>
  <si>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</si>
  <si>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</si>
  <si>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</si>
  <si>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</si>
  <si>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</si>
  <si>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</si>
  <si>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</si>
  <si>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</si>
  <si>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</si>
  <si>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</si>
  <si>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</si>
  <si>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</si>
  <si>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</si>
  <si>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</si>
  <si>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</si>
  <si>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</si>
  <si>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</si>
  <si>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</si>
  <si>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</si>
  <si>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</si>
  <si>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</si>
  <si>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</si>
  <si>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</si>
  <si>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</si>
  <si>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</si>
  <si>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</si>
  <si>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</si>
  <si>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</si>
  <si>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</si>
  <si>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</si>
  <si>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</si>
  <si>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</si>
  <si>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</si>
  <si>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</si>
  <si>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</si>
  <si>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</si>
  <si>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</si>
  <si>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</si>
  <si>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</si>
  <si>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</si>
  <si>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</si>
  <si>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</si>
  <si>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</si>
  <si>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</si>
  <si>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</si>
  <si>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</si>
  <si>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</si>
  <si>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</si>
  <si>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</si>
  <si>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</si>
  <si>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</si>
  <si>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</si>
  <si>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</si>
  <si>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</si>
  <si>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</si>
  <si>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</si>
  <si>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</si>
  <si>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</si>
  <si>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</si>
  <si>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</si>
  <si>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</si>
  <si>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</si>
  <si>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</si>
  <si>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</si>
  <si>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</si>
  <si>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</si>
  <si>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</si>
  <si>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</si>
  <si>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</si>
  <si>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</si>
  <si>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</si>
  <si>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</si>
  <si>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</si>
  <si>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</si>
  <si>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</si>
  <si>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</si>
  <si>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</si>
  <si>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</si>
  <si>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</si>
  <si>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</si>
  <si>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</si>
  <si>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</si>
  <si>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</si>
  <si>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</si>
  <si>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</si>
  <si>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</si>
  <si>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</si>
  <si>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</si>
  <si>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</si>
  <si>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</si>
  <si>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</si>
  <si>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</si>
  <si>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</si>
  <si>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</si>
  <si>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</si>
  <si>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</si>
  <si>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</si>
  <si>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</si>
  <si>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</si>
  <si>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</si>
  <si>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</si>
  <si>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</si>
  <si>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</si>
  <si>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</si>
  <si>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</si>
  <si>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</si>
  <si>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</si>
  <si>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</si>
  <si>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</si>
  <si>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</si>
  <si>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</si>
  <si>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</si>
  <si>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</si>
  <si>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</si>
  <si>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</si>
  <si>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</si>
  <si>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</si>
  <si>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</si>
  <si>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</si>
  <si>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</si>
  <si>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</si>
  <si>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</si>
  <si>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</si>
  <si>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</si>
  <si>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</si>
  <si>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</si>
  <si>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</si>
  <si>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</si>
  <si>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</si>
  <si>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</si>
  <si>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</si>
  <si>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</si>
  <si>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</si>
  <si>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</si>
  <si>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</si>
  <si>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</si>
  <si>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</si>
  <si>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</si>
  <si>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</si>
  <si>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</si>
  <si>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</si>
  <si>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</si>
  <si>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</si>
  <si>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</si>
  <si>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</si>
  <si>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</si>
  <si>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</si>
  <si>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</si>
  <si>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</si>
  <si>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</si>
  <si>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</si>
  <si>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</si>
  <si>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</si>
  <si>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</si>
  <si>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</si>
  <si>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</si>
  <si>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</si>
  <si>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</si>
  <si>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</si>
  <si>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</si>
  <si>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</si>
  <si>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</si>
  <si>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</si>
  <si>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</si>
  <si>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</si>
  <si>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</si>
  <si>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</si>
  <si>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</si>
  <si>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</si>
  <si>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</si>
  <si>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</si>
  <si>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</si>
  <si>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</si>
  <si>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</si>
  <si>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</si>
  <si>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</si>
  <si>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</si>
  <si>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</si>
  <si>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</si>
  <si>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</si>
  <si>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</si>
  <si>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</si>
  <si>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</si>
  <si>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</si>
  <si>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</si>
  <si>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</si>
  <si>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</si>
  <si>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</si>
  <si>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</si>
  <si>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</si>
  <si>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</si>
  <si>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</si>
  <si>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</si>
  <si>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</si>
  <si>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</si>
  <si>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</si>
  <si>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</si>
  <si>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</si>
  <si>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</si>
  <si>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</si>
  <si>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</si>
  <si>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</si>
  <si>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</si>
  <si>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</si>
  <si>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</si>
  <si>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</si>
  <si>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</si>
  <si>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</si>
  <si>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</si>
  <si>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</si>
  <si>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</si>
  <si>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</si>
  <si>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</si>
  <si>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</si>
  <si>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</si>
  <si>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</si>
  <si>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</si>
  <si>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</si>
  <si>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</si>
  <si>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</si>
  <si>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</si>
  <si>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</si>
  <si>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</si>
  <si>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</si>
  <si>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</si>
  <si>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</si>
  <si>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</si>
  <si>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</si>
  <si>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</si>
  <si>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</si>
  <si>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</si>
  <si>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</si>
  <si>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</si>
  <si>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</si>
  <si>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</si>
  <si>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</si>
  <si>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</si>
  <si>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</si>
  <si>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</si>
  <si>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</si>
  <si>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</si>
  <si>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</si>
  <si>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</si>
  <si>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</si>
  <si>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</si>
  <si>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</si>
  <si>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</si>
  <si>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</si>
  <si>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</si>
  <si>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</si>
  <si>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</si>
  <si>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</si>
  <si>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</si>
  <si>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</si>
  <si>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</si>
  <si>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</si>
  <si>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</si>
  <si>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</si>
  <si>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</si>
  <si>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</si>
  <si>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</si>
  <si>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</si>
  <si>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</si>
  <si>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</si>
  <si>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</si>
  <si>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</si>
  <si>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</si>
  <si>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</si>
  <si>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</si>
  <si>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</si>
  <si>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</si>
  <si>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</si>
  <si>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</si>
  <si>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</si>
  <si>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</si>
  <si>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</si>
  <si>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</si>
  <si>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</si>
  <si>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</si>
  <si>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</si>
  <si>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</si>
  <si>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</si>
  <si>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</si>
  <si>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</si>
  <si>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</si>
  <si>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</si>
  <si>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</si>
  <si>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</si>
  <si>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</si>
  <si>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</si>
  <si>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</si>
  <si>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</si>
  <si>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</si>
  <si>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</si>
  <si>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</si>
  <si>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</si>
  <si>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</si>
  <si>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</si>
  <si>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</si>
  <si>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</si>
  <si>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</si>
  <si>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</si>
  <si>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</si>
  <si>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</si>
  <si>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</si>
  <si>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</si>
  <si>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</si>
  <si>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</si>
  <si>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</si>
  <si>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</si>
  <si>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</si>
  <si>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</si>
  <si>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</si>
  <si>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</si>
  <si>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</si>
  <si>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</si>
  <si>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</si>
  <si>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</si>
  <si>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</si>
  <si>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</si>
  <si>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</si>
  <si>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</si>
  <si>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</si>
  <si>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</si>
  <si>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</si>
  <si>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</si>
  <si>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</si>
  <si>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</si>
  <si>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</si>
  <si>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</si>
  <si>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</si>
  <si>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</si>
  <si>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</si>
  <si>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</si>
  <si>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</si>
  <si>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</si>
  <si>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</si>
  <si>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</si>
  <si>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</si>
  <si>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</si>
  <si>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</si>
  <si>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</si>
  <si>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</si>
  <si>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</si>
  <si>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</si>
  <si>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</si>
  <si>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</si>
  <si>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</si>
  <si>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</si>
  <si>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</si>
  <si>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</si>
  <si>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</si>
  <si>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</si>
  <si>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</si>
  <si>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</si>
  <si>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</si>
  <si>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</si>
  <si>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</si>
  <si>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</si>
  <si>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</si>
  <si>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</si>
  <si>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</si>
  <si>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</si>
  <si>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</si>
  <si>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</si>
  <si>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</si>
  <si>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</si>
  <si>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</si>
  <si>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</si>
  <si>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</si>
  <si>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</si>
  <si>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</si>
  <si>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</si>
  <si>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</si>
  <si>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</si>
  <si>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</si>
  <si>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</si>
  <si>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</si>
  <si>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</si>
  <si>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</si>
  <si>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</si>
  <si>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</si>
  <si>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</si>
  <si>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</si>
  <si>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</si>
  <si>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</si>
  <si>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</si>
  <si>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</si>
  <si>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</si>
  <si>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</si>
  <si>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</si>
  <si>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</si>
  <si>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</si>
  <si>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</si>
  <si>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</si>
  <si>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</si>
  <si>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</si>
  <si>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</si>
  <si>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</si>
  <si>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</si>
  <si>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</si>
  <si>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</si>
  <si>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</si>
  <si>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</si>
  <si>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</si>
  <si>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</si>
  <si>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</si>
  <si>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</si>
  <si>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</si>
  <si>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</si>
  <si>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</si>
  <si>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</si>
  <si>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</si>
  <si>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</si>
  <si>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</si>
  <si>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</si>
  <si>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</si>
  <si>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</si>
  <si>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</si>
  <si>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</si>
  <si>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</si>
  <si>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</si>
  <si>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</si>
  <si>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</si>
  <si>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</si>
  <si>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</si>
  <si>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</si>
  <si>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</si>
  <si>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</si>
  <si>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</si>
  <si>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</si>
  <si>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</si>
  <si>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</si>
  <si>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</si>
  <si>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</si>
  <si>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</si>
  <si>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</si>
  <si>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</si>
  <si>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</si>
  <si>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</si>
  <si>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</si>
  <si>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</si>
  <si>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</si>
  <si>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</si>
  <si>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</si>
  <si>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</si>
  <si>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</si>
  <si>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</si>
  <si>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</si>
  <si>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</si>
  <si>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</si>
  <si>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</si>
  <si>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</si>
  <si>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</si>
  <si>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</si>
  <si>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</si>
  <si>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</si>
  <si>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</si>
  <si>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</si>
  <si>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</si>
  <si>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</si>
  <si>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</si>
  <si>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</si>
  <si>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</si>
  <si>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</si>
  <si>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</si>
  <si>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</si>
  <si>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</si>
  <si>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</si>
  <si>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</si>
  <si>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</si>
  <si>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</si>
  <si>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</si>
  <si>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</si>
  <si>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</si>
  <si>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</si>
  <si>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</si>
  <si>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</si>
  <si>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</si>
  <si>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</si>
  <si>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</si>
  <si>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</si>
  <si>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</si>
  <si>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</si>
  <si>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</si>
  <si>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</si>
  <si>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</si>
  <si>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</si>
  <si>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</si>
  <si>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</si>
  <si>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</si>
  <si>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</si>
  <si>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</si>
  <si>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</si>
  <si>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</si>
  <si>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</si>
  <si>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</si>
  <si>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</si>
  <si>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</si>
  <si>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</si>
  <si>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</si>
  <si>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</si>
  <si>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</si>
  <si>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</si>
  <si>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</si>
  <si>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</si>
  <si>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</si>
  <si>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</si>
  <si>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</si>
  <si>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</si>
  <si>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</si>
  <si>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</si>
  <si>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</si>
  <si>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</si>
  <si>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</si>
  <si>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</si>
  <si>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</si>
  <si>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</si>
  <si>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</si>
  <si>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</si>
  <si>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</si>
  <si>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</si>
  <si>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</si>
  <si>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</si>
  <si>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</si>
  <si>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</si>
  <si>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</si>
  <si>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</si>
  <si>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</si>
  <si>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</si>
  <si>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</si>
  <si>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</si>
  <si>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</si>
  <si>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</si>
  <si>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</si>
  <si>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</si>
  <si>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</si>
  <si>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</si>
  <si>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</si>
  <si>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</si>
  <si>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</si>
  <si>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</si>
  <si>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</si>
  <si>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</si>
  <si>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</si>
  <si>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</si>
  <si>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</si>
  <si>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</si>
  <si>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</si>
  <si>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</si>
  <si>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</si>
  <si>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</si>
  <si>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</si>
  <si>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</si>
  <si>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</si>
  <si>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</si>
  <si>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</si>
  <si>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</si>
  <si>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</si>
  <si>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</si>
  <si>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</si>
  <si>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</si>
  <si>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</si>
  <si>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</si>
  <si>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</si>
  <si>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</si>
  <si>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</si>
  <si>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</si>
  <si>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</si>
  <si>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</si>
  <si>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</si>
  <si>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</si>
  <si>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</si>
  <si>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</si>
  <si>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</si>
  <si>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</si>
  <si>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</si>
  <si>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</si>
  <si>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</si>
  <si>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</si>
  <si>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</si>
  <si>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</si>
  <si>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</si>
  <si>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</si>
  <si>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</si>
  <si>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</si>
  <si>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</si>
  <si>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</si>
  <si>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</si>
  <si>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</si>
  <si>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</si>
  <si>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</si>
  <si>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</si>
  <si>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</si>
  <si>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</si>
  <si>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</si>
  <si>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</si>
  <si>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</si>
  <si>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</si>
  <si>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</si>
  <si>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</si>
  <si>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</si>
  <si>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</si>
  <si>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</si>
  <si>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</si>
  <si>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</si>
  <si>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</si>
  <si>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</si>
  <si>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</si>
  <si>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</si>
  <si>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</si>
  <si>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</si>
  <si>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</si>
  <si>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</si>
  <si>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</si>
  <si>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</si>
  <si>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</si>
  <si>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</si>
  <si>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</si>
  <si>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</si>
  <si>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</si>
  <si>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</si>
  <si>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</si>
  <si>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</si>
  <si>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</si>
  <si>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</si>
  <si>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</si>
  <si>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</si>
  <si>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</si>
  <si>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</si>
  <si>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</si>
  <si>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</si>
  <si>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</si>
  <si>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</si>
  <si>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</si>
  <si>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</si>
  <si>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</si>
  <si>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</si>
  <si>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</si>
  <si>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</si>
  <si>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</si>
  <si>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</si>
  <si>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</si>
  <si>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</si>
  <si>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</si>
  <si>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</si>
  <si>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</si>
  <si>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</si>
  <si>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</si>
  <si>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</si>
  <si>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</si>
  <si>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</si>
  <si>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</si>
  <si>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</si>
  <si>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</si>
  <si>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</si>
  <si>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</si>
  <si>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</si>
  <si>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</si>
  <si>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</si>
  <si>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</si>
  <si>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</si>
  <si>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</si>
  <si>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</si>
  <si>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</si>
  <si>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</si>
  <si>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</si>
  <si>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</si>
  <si>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</si>
  <si>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</si>
  <si>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</si>
  <si>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</si>
  <si>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</si>
  <si>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</si>
  <si>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</si>
  <si>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</si>
  <si>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</si>
  <si>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</si>
  <si>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</si>
  <si>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</si>
  <si>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</si>
  <si>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</si>
  <si>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</si>
  <si>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</si>
  <si>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</si>
  <si>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</si>
  <si>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</si>
  <si>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</si>
  <si>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</si>
  <si>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</si>
  <si>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</si>
  <si>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</si>
  <si>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</si>
  <si>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</si>
  <si>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</si>
  <si>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</si>
  <si>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</si>
  <si>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</si>
  <si>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</si>
  <si>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</si>
  <si>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</si>
  <si>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</si>
  <si>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</si>
  <si>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</si>
  <si>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</si>
  <si>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</si>
  <si>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</si>
  <si>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</si>
  <si>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</si>
  <si>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</si>
  <si>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</si>
  <si>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</si>
  <si>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</si>
  <si>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</si>
  <si>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</si>
  <si>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</si>
  <si>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</si>
  <si>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</si>
  <si>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</si>
  <si>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</si>
  <si>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</si>
  <si>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</si>
  <si>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</si>
  <si>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</si>
  <si>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</si>
  <si>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</si>
  <si>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</si>
  <si>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</si>
  <si>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</si>
  <si>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</si>
  <si>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</si>
  <si>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</si>
  <si>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</si>
  <si>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</si>
  <si>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</si>
  <si>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</si>
  <si>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</si>
  <si>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</si>
  <si>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</si>
  <si>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</si>
  <si>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</si>
  <si>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</si>
  <si>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</si>
  <si>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</si>
  <si>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</si>
  <si>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</si>
  <si>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</si>
  <si>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</si>
  <si>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</si>
  <si>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</si>
  <si>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</si>
  <si>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</si>
  <si>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</si>
  <si>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</si>
  <si>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</si>
  <si>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</si>
  <si>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</si>
  <si>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</si>
  <si>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</si>
  <si>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</si>
  <si>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</si>
  <si>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</si>
  <si>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</si>
  <si>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</si>
  <si>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</si>
  <si>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</si>
  <si>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</si>
  <si>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</si>
  <si>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</si>
  <si>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</si>
  <si>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</si>
  <si>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</si>
  <si>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</si>
  <si>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</si>
  <si>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</si>
  <si>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</si>
  <si>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</si>
  <si>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</si>
  <si>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</si>
  <si>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</si>
  <si>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</si>
  <si>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</si>
  <si>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</si>
  <si>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</si>
  <si>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</si>
  <si>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</si>
  <si>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</si>
  <si>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</si>
  <si>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</si>
  <si>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</si>
  <si>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</si>
  <si>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</si>
  <si>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</si>
  <si>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</si>
  <si>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</si>
  <si>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</si>
  <si>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</si>
  <si>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</si>
  <si>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</si>
  <si>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</si>
  <si>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</si>
  <si>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</si>
  <si>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</si>
  <si>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</si>
  <si>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</si>
  <si>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</si>
  <si>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</si>
  <si>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</si>
  <si>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</si>
  <si>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</si>
  <si>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</si>
  <si>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</si>
  <si>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</si>
  <si>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</si>
  <si>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</si>
  <si>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</si>
  <si>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</si>
  <si>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</si>
  <si>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</si>
  <si>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</si>
  <si>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</si>
  <si>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</si>
  <si>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</si>
  <si>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</si>
  <si>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</si>
  <si>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</si>
  <si>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</si>
  <si>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</si>
  <si>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</si>
  <si>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</si>
  <si>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</si>
  <si>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</si>
  <si>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</si>
  <si>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</si>
  <si>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</si>
  <si>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</si>
  <si>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</si>
  <si>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</si>
  <si>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</si>
  <si>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</si>
  <si>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</si>
  <si>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</si>
  <si>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</si>
  <si>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</si>
  <si>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</si>
  <si>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</si>
  <si>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</si>
  <si>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</si>
  <si>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</si>
  <si>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</si>
  <si>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</si>
  <si>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</si>
  <si>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</si>
  <si>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</si>
  <si>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</si>
  <si>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</si>
  <si>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</si>
  <si>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</si>
  <si>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</si>
  <si>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</si>
  <si>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</si>
  <si>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</si>
  <si>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</si>
  <si>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</si>
  <si>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</si>
  <si>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</si>
  <si>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</si>
  <si>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</si>
  <si>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</si>
  <si>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</si>
  <si>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</si>
  <si>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</si>
  <si>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</si>
  <si>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</si>
  <si>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</si>
  <si>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</si>
  <si>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</si>
  <si>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</si>
  <si>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</si>
  <si>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</si>
  <si>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</si>
  <si>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</si>
  <si>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</si>
  <si>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</si>
  <si>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</si>
  <si>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</si>
  <si>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</si>
  <si>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</si>
  <si>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</si>
  <si>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</si>
  <si>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</si>
  <si>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</si>
  <si>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</si>
  <si>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</si>
  <si>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</si>
  <si>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</si>
  <si>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</si>
  <si>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</si>
  <si>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</si>
  <si>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</si>
  <si>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</si>
  <si>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</si>
  <si>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</si>
  <si>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</si>
  <si>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</si>
  <si>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</si>
  <si>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</si>
  <si>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</si>
  <si>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</si>
  <si>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</si>
  <si>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</si>
  <si>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</si>
  <si>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</si>
  <si>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</si>
  <si>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</si>
  <si>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</si>
  <si>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</si>
  <si>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</si>
  <si>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</si>
  <si>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</si>
  <si>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</si>
  <si>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</si>
  <si>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</si>
  <si>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</si>
  <si>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</si>
  <si>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</si>
  <si>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</si>
  <si>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</si>
  <si>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</si>
  <si>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</si>
  <si>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</si>
  <si>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</si>
  <si>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</si>
  <si>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</si>
  <si>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</si>
  <si>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</si>
  <si>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</si>
  <si>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</si>
  <si>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</si>
  <si>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</si>
  <si>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</si>
  <si>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</si>
  <si>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</si>
  <si>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</si>
  <si>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</si>
  <si>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</si>
  <si>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</si>
  <si>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</si>
  <si>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</si>
  <si>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</si>
  <si>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</si>
  <si>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</si>
  <si>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</si>
  <si>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</si>
  <si>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</si>
  <si>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</si>
  <si>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</si>
  <si>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</si>
  <si>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</si>
  <si>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</si>
  <si>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</si>
  <si>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</si>
  <si>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</si>
  <si>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</si>
  <si>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</si>
  <si>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</si>
  <si>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</si>
  <si>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</si>
  <si>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</si>
  <si>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</si>
  <si>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</si>
  <si>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</si>
  <si>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</si>
  <si>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</si>
  <si>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</si>
  <si>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</si>
  <si>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</si>
  <si>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</si>
  <si>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</si>
  <si>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</si>
  <si>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</si>
  <si>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</si>
  <si>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</si>
  <si>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</si>
  <si>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</si>
  <si>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</si>
  <si>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</si>
  <si>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</si>
  <si>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</si>
  <si>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</si>
  <si>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</si>
  <si>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</si>
  <si>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</si>
  <si>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</si>
  <si>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</si>
  <si>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</si>
  <si>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</si>
  <si>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</si>
  <si>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</si>
  <si>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</si>
  <si>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</si>
  <si>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</si>
  <si>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</si>
  <si>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</si>
  <si>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</si>
  <si>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</si>
  <si>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</si>
  <si>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</si>
  <si>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</si>
  <si>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</si>
  <si>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</si>
  <si>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</si>
  <si>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</si>
  <si>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</si>
  <si>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</si>
  <si>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</si>
  <si>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</si>
  <si>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</si>
  <si>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</si>
  <si>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</si>
  <si>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</si>
  <si>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</si>
  <si>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</si>
  <si>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</si>
  <si>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</si>
  <si>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</si>
  <si>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</si>
  <si>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</si>
  <si>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</si>
  <si>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</si>
  <si>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</si>
  <si>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</si>
  <si>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</si>
  <si>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</si>
  <si>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</si>
  <si>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</si>
  <si>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</si>
  <si>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</si>
  <si>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</si>
  <si>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</si>
  <si>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</si>
  <si>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</si>
  <si>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</si>
  <si>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</si>
  <si>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</si>
  <si>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</si>
  <si>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</si>
  <si>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</si>
  <si>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</si>
  <si>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</si>
  <si>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</si>
  <si>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</si>
  <si>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</si>
  <si>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</si>
  <si>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</si>
  <si>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</si>
  <si>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</si>
  <si>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</si>
  <si>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</si>
  <si>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</si>
  <si>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</si>
  <si>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</si>
  <si>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</si>
  <si>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</si>
  <si>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</si>
  <si>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</si>
  <si>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</si>
  <si>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</si>
  <si>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</si>
  <si>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</si>
  <si>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</si>
  <si>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</si>
  <si>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</si>
  <si>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</si>
  <si>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</si>
  <si>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</si>
  <si>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</si>
  <si>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</si>
  <si>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</si>
  <si>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</si>
  <si>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</si>
  <si>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</si>
  <si>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</si>
  <si>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</si>
  <si>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</si>
  <si>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</si>
  <si>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</si>
  <si>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</si>
  <si>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</si>
  <si>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</si>
  <si>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</si>
  <si>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</si>
  <si>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</si>
  <si>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</si>
  <si>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</si>
  <si>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</si>
  <si>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</si>
  <si>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</si>
  <si>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</si>
  <si>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</si>
  <si>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</si>
  <si>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</si>
  <si>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</si>
  <si>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</si>
  <si>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</si>
  <si>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</si>
  <si>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</si>
  <si>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</si>
  <si>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</si>
  <si>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</si>
  <si>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</si>
  <si>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</si>
  <si>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</si>
  <si>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</si>
  <si>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</si>
  <si>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</si>
  <si>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</si>
  <si>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</si>
  <si>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</si>
  <si>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</si>
  <si>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</si>
  <si>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</si>
  <si>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</si>
  <si>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</si>
  <si>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</si>
  <si>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</si>
  <si>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</si>
  <si>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</si>
  <si>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</si>
  <si>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</si>
  <si>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</si>
  <si>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</si>
  <si>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</si>
  <si>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</si>
  <si>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</si>
  <si>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</si>
  <si>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</si>
  <si>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</si>
  <si>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</si>
  <si>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</si>
  <si>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</si>
  <si>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</si>
  <si>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</si>
  <si>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</si>
  <si>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</si>
  <si>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</si>
  <si>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</si>
  <si>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</si>
  <si>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</si>
  <si>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</si>
  <si>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</si>
  <si>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</si>
  <si>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</si>
  <si>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</si>
  <si>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</si>
  <si>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</si>
  <si>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</si>
  <si>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</si>
  <si>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</si>
  <si>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</si>
  <si>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</si>
  <si>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</si>
  <si>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</si>
  <si>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</si>
  <si>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</si>
  <si>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</si>
  <si>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</si>
  <si>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</si>
  <si>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</si>
  <si>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</si>
  <si>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</si>
  <si>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</si>
  <si>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</si>
  <si>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</si>
  <si>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</si>
  <si>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</si>
  <si>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</si>
  <si>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</si>
  <si>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</si>
  <si>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</si>
  <si>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</si>
  <si>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</si>
  <si>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</si>
  <si>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</si>
  <si>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</si>
  <si>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</si>
  <si>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</si>
  <si>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</si>
  <si>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</si>
  <si>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</si>
  <si>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</si>
  <si>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</si>
  <si>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</si>
  <si>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</si>
  <si>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</si>
  <si>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</si>
  <si>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</si>
  <si>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</si>
  <si>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</si>
  <si>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</si>
  <si>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</si>
  <si>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</si>
  <si>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</si>
  <si>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</si>
  <si>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</si>
  <si>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</si>
  <si>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</si>
  <si>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</si>
  <si>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</si>
  <si>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</si>
  <si>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</si>
  <si>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</si>
  <si>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</si>
  <si>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</si>
  <si>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</si>
  <si>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</si>
  <si>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</si>
  <si>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</si>
  <si>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</si>
  <si>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</si>
  <si>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</si>
  <si>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</si>
  <si>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</si>
  <si>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</si>
  <si>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</si>
  <si>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</si>
  <si>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</si>
  <si>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</si>
  <si>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</si>
  <si>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</si>
  <si>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</si>
  <si>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</si>
  <si>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</si>
  <si>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</si>
  <si>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</si>
  <si>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</si>
  <si>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</si>
  <si>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</si>
  <si>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</si>
  <si>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</si>
  <si>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</si>
  <si>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</si>
  <si>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</si>
  <si>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</si>
  <si>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</si>
  <si>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</si>
  <si>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</si>
  <si>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</si>
  <si>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</si>
  <si>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</si>
  <si>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</si>
  <si>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</si>
  <si>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</si>
  <si>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</si>
  <si>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</si>
  <si>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</si>
  <si>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</si>
  <si>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</si>
  <si>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</si>
  <si>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</si>
  <si>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</si>
  <si>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</si>
  <si>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</si>
  <si>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</si>
  <si>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</si>
  <si>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</si>
  <si>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</si>
  <si>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</si>
  <si>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</si>
  <si>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</si>
  <si>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</si>
  <si>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</si>
  <si>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</si>
  <si>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</si>
  <si>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</si>
  <si>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</si>
  <si>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</si>
  <si>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</si>
  <si>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</si>
  <si>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</si>
  <si>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</si>
  <si>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</si>
  <si>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</si>
  <si>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</si>
  <si>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</si>
  <si>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</si>
  <si>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</si>
  <si>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</si>
  <si>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</si>
  <si>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</si>
  <si>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</si>
  <si>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</si>
  <si>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</si>
  <si>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</si>
  <si>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</si>
  <si>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</si>
  <si>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</si>
  <si>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</si>
  <si>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</si>
  <si>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</si>
  <si>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</si>
  <si>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</si>
  <si>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</si>
  <si>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</si>
  <si>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</si>
  <si>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</si>
  <si>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</si>
  <si>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</si>
  <si>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</si>
  <si>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</si>
  <si>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</si>
  <si>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</si>
  <si>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</si>
  <si>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</si>
  <si>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</si>
  <si>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</si>
  <si>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</si>
  <si>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</si>
  <si>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</si>
  <si>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</si>
  <si>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</si>
  <si>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</si>
  <si>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</si>
  <si>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</si>
  <si>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</si>
  <si>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</si>
  <si>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</si>
  <si>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</si>
  <si>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</si>
  <si>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</si>
  <si>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</si>
  <si>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</si>
  <si>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</si>
  <si>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</si>
  <si>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</si>
  <si>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</si>
  <si>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</si>
  <si>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</si>
  <si>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</si>
  <si>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</si>
  <si>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</si>
  <si>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</si>
  <si>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</si>
  <si>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</si>
  <si>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</si>
  <si>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</si>
  <si>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</si>
  <si>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</si>
  <si>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</si>
  <si>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</si>
  <si>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</si>
  <si>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</si>
  <si>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</si>
  <si>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</si>
  <si>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</si>
  <si>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</si>
  <si>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</si>
  <si>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</si>
  <si>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</si>
  <si>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</si>
  <si>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</si>
  <si>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</si>
  <si>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</si>
  <si>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</si>
  <si>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</si>
  <si>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</si>
  <si>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</si>
  <si>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</si>
  <si>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</si>
  <si>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</si>
  <si>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</si>
  <si>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</si>
  <si>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</si>
  <si>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</si>
  <si>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</si>
  <si>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</si>
  <si>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</si>
  <si>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</si>
  <si>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</si>
  <si>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</si>
  <si>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</si>
  <si>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</si>
  <si>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</si>
  <si>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</si>
  <si>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</si>
  <si>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</si>
  <si>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</si>
  <si>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</si>
  <si>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</si>
  <si>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</si>
  <si>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</si>
  <si>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</si>
  <si>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</si>
  <si>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</si>
  <si>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</si>
  <si>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</si>
  <si>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</si>
  <si>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</si>
  <si>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</si>
  <si>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</si>
  <si>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</si>
  <si>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</si>
  <si>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</si>
  <si>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</si>
  <si>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</si>
  <si>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</si>
  <si>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</si>
  <si>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</si>
  <si>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</si>
  <si>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</si>
  <si>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</si>
  <si>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</si>
  <si>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</si>
  <si>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</si>
  <si>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</si>
  <si>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</si>
  <si>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</si>
  <si>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</si>
  <si>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</si>
  <si>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</si>
  <si>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</si>
  <si>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</si>
  <si>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</si>
  <si>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</si>
  <si>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</si>
  <si>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</si>
  <si>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</si>
  <si>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</si>
  <si>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</si>
  <si>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</si>
  <si>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</si>
  <si>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</si>
  <si>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</si>
  <si>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</si>
  <si>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</si>
  <si>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</si>
  <si>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</si>
  <si>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</si>
  <si>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</si>
  <si>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</si>
  <si>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</si>
  <si>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</si>
  <si>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</si>
  <si>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</si>
  <si>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</si>
  <si>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</si>
  <si>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</si>
  <si>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</si>
  <si>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</si>
  <si>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</si>
  <si>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</si>
  <si>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</si>
  <si>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</si>
  <si>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</si>
  <si>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</si>
  <si>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</si>
  <si>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</si>
  <si>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</si>
  <si>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</si>
  <si>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</si>
  <si>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</si>
  <si>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</si>
  <si>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</si>
  <si>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</si>
  <si>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</si>
  <si>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</si>
  <si>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</si>
  <si>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</si>
  <si>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</si>
  <si>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</si>
  <si>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</si>
  <si>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</si>
  <si>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</si>
  <si>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</si>
  <si>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</si>
  <si>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</si>
  <si>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</si>
  <si>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</si>
  <si>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</si>
  <si>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</si>
  <si>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</si>
  <si>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</si>
  <si>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</si>
  <si>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</si>
  <si>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</si>
  <si>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</si>
  <si>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</si>
  <si>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</si>
  <si>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</si>
  <si>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</si>
  <si>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</si>
  <si>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</si>
  <si>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</si>
  <si>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</si>
  <si>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</si>
  <si>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</si>
  <si>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</si>
  <si>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</si>
  <si>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</si>
  <si>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</si>
  <si>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</si>
  <si>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</si>
  <si>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</si>
  <si>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</si>
  <si>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</si>
  <si>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</si>
  <si>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</si>
  <si>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</si>
  <si>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</si>
  <si>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</si>
  <si>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</si>
  <si>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</si>
  <si>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</si>
  <si>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</si>
  <si>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</si>
  <si>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PCM-20251008-00000298</t>
  </si>
  <si>
    <t xml:space="preserve">ETA // </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</si>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</sst>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1" totalsRowShown="0" headerRowDxfId="157" dataDxfId="156" headerRowBorderDxfId="154" tableBorderDxfId="155" totalsRowBorderDxfId="153">
  <autoFilter ref="A1:CJ2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275.12611666666635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0.27594305555248866</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3.5017129630432464E-2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45938.074542592592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45938.074542592592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45938.074542592592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45938.074542592592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45938.074542592592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45938.074542592592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45938.074542592592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45938.074542592592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45938.074542592592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45938.074542592592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45938.074542592592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45938.074542592592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45938.074542592592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45938.074542592592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45938.074542592592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45938.074542592592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45938.074542592592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45938.074542592592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45938.074542592592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45938.074542592592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45938.074542592592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45938.074542592592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45938.074542592592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45938.074542592592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45938.074542592592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45938.074542592592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45938.074542592592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45938.074542592592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45938.074542592592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45938.074542592592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45938.074542592592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45938.074542592592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45938.074542592592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45938.074542592592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45938.074542592592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45938.074542592592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45938.074542592592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45938.074542592592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45938.074542592592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45938.074542592592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45938.074542592592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45938.074542592592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45938.074542592592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45938.074542592592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45938.074542592592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45938.074542592592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45938.074542592592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45938.074542592592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45938.074542592592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45938.074542592592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45938.074542592592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45938.074542592592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45938.074542592592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45938.074542592592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45938.074542592592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45938.074542592592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45938.074542592592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45938.074542592592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45938.074542592592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45938.074542592592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45938.074542592592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45938.074542592592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45938.074542592592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45938.074542592592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45938.074542592592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45938.074542592592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45938.074542592592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45938.074542592592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45938.074542592592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45938.074542592592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45938.074542592592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45938.074542592592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45938.074542592592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45938.074542592592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45938.074542592592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45938.074542592592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45938.074542592592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45938.074542592592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45938.074542592592</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4DEC8A-E483-4BBD-B0C0-DFE6C0B841CE}"/>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1"/>
  <sheetViews>
    <sheetView topLeftCell="C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131.34745925926109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113.07470462963101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0.14689212963276077</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t="s">
        <v>39058</v>
      </c>
      <c r="B7" s="18" t="str">
        <f>IFERROR(VLOOKUP(D7,DB!A:K,11,0),"")</f>
        <v>R2</v>
      </c>
      <c r="C7" s="18">
        <v>1</v>
      </c>
      <c r="D7" s="18" t="s">
        <v>21477</v>
      </c>
      <c r="E7" s="123" t="s">
        <v>38964</v>
      </c>
      <c r="F7" s="124">
        <v>45938.05741898148</v>
      </c>
      <c r="G7" s="125">
        <f ca="1">IFERROR(NOW()-F7,"-")</f>
        <v>1.7123611112765502E-2</v>
      </c>
      <c r="H7" s="124">
        <v>45938.051168981481</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45938.074542592592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45938.074542592592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45938.074542592592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45938.074542592592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45938.074542592592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45938.074542592592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45938.074542592592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45938.074542592592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45938.074542592592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45938.074542592592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45938.074542592592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45938.074542592592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45938.074542592592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45938.074542592592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45938.074542592592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45938.074542592592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45938.074542592592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45938.074542592592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45938.074542592592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45938.074542592592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45938.074542592592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45938.074542592592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45938.074542592592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45938.074542592592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45938.074542592592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45938.074542592592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45938.074542592592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45938.074542592592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45938.074542592592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45938.074542592592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45938.074542592592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45938.074542592592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45938.074542592592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45938.074542592592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45938.074542592592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45938.074542592592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45938.074542592592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45938.074542592592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45938.074542592592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45938.074542592592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45938.074542592592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45938.074542592592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45938.074542592592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45938.074542592592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45938.074542592592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45938.074542592592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45938.074542592592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45938.074542592592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45938.074542592592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45938.074542592592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45938.074542592592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45938.074542592592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45938.074542592592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45938.074542592592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45938.074542592592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45938.074542592592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45938.074542592592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45938.074542592592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45938.074542592592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45938.074542592592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45938.074542592592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45938.074542592592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45938.074542592592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45938.074542592592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45938.074542592592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45938.074542592592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45938.074542592592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45938.074542592592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45938.074542592592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45938.074542592592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45938.074542592592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45938.074542592592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45938.074542592592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45938.074542592592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45938.074542592592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45938.074542592592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45938.074542592592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45938.074542592592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45938.074542592592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45938.074542592592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45938.074542592592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45938.074542592592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45938.074542592592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45938.074542592592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45938.074542592592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45938.074542592592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45938.074542592592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45938.074542592592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45938.074542592592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45938.074542592592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45938.074542592592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45938.074542592592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45938.074542592592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45938.074542592592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45938.074542592592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45938.074542592592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45938.074542592592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45938.074542592592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45938.074542592592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45938.074542592592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45938.074542592592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45938.074542592592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45938.074542592592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45938.074542592592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45938.074542592592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45938.074542592592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45938.074542592592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45938.074542592592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45938.074542592592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45938.074542592592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45938.074542592592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45938.074542592592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45938.074542592592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45938.074542592592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45938.074542592592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45938.074542592592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45938.074542592592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45938.074542592592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45938.074542592592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45938.074542592592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45938.074542592592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45938.074542592592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45938.074542592592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45938.074542592592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45938.074542592592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45938.074542592592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45938.074542592592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45938.074542592592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45938.074542592592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45938.074542592592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45938.074542592592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45938.074542592592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45938.074542592592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45938.074542592592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45938.074542592592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45938.074542592592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45938.074542592592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45938.074542592592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45938.074542592592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45938.074542592592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45938.074542592592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45938.074542592592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45938.074542592592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45938.074542592592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45938.074542592592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45938.074542592592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45938.074542592592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45938.074542592592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45938.074542592592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45938.074542592592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45938.074542592592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45938.074542592592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45938.074542592592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45938.074542592592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45938.074542592592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45938.074542592592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45938.074542592592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45938.074542592592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45938.074542592592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45938.074542592592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45938.074542592592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45938.074542592592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45938.074542592592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45938.074542592592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45938.074542592592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45938.074542592592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45938.074542592592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45938.074542592592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45938.074542592592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45938.074542592592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45938.074542592592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45938.074542592592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45938.074542592592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45938.074542592592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45938.074542592592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45938.074542592592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45938.074542592592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45938.074542592592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45938.074542592592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45938.074542592592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45938.074542592592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45938.074542592592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45938.074542592592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45938.074542592592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45938.074542592592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45938.074542592592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45938.074542592592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45938.074542592592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45938.074542592592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45938.074542592592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45938.074542592592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45938.074542592592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45938.074542592592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45938.074542592592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45938.074542592592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45938.074542592592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45938.074542592592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45938.074542592592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45938.074542592592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45938.074542592592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45938.074542592592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45938.074542592592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45938.074542592592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45938.074542592592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45938.074542592592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45938.074542592592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45938.074542592592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45938.074542592592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45938.074542592592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45938.074542592592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45938.074542592592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45938.074542592592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45938.074542592592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45938.074542592592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45938.074542592592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45938.074542592592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45938.074542592592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45938.074542592592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45938.074542592592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45938.074542592592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45938.074542592592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45938.074542592592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45938.074542592592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45938.074542592592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sheetData>
  <dataValidations count="2">
    <dataValidation allowBlank="1" showInputMessage="1" showErrorMessage="1" sqref="E1" xr:uid="{4D935161-CDD3-4592-B877-3FB59C99E142}"/>
    <dataValidation type="list" allowBlank="1" showInputMessage="1" showErrorMessage="1" sqref="E3:E2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45938.074542592592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45938.074542592592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45938.074542592592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45938.074542592592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45938.074542592592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45938.074542592592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45938.074542592592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45938.074542592592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45938.074542592592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45938.074542592592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45938.074542592592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45938.074542592592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45938.074542592592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45938.074542592592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45938.074542592592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45938.074542592592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45938.074542592592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45938.074542592592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45938.074542592592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45938.074542592592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45938.074542592592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45938.074542592592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45938.074542592592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45938.074542592592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45938.074542592592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45938.074542592592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45938.074542592592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45938.074542592592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45938.074542592592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45938.074542592592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45938.074542592592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45938.074542592592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45938.074542592592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45938.074542592592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45938.074542592592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45938.074542592592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45938.074542592592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45938.074542592592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45938.074542592592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45938.074542592592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45938.074542592592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45938.074542592592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45938.074542592592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45938.074542592592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45938.074542592592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45938.074542592592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45938.074542592592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45938.074542592592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45938.074542592592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45938.074542592592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45938.074542592592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45938.074542592592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45938.074542592592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45938.074542592592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45938.074542592592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45938.074542592592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45938.074542592592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45938.074542592592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45938.074542592592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45938.074542592592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45938.074542592592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45938.074542592592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45938.074542592592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45938.074542592592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45938.074542592592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45938.074542592592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45938.074542592592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45938.074542592592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45938.074542592592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45938.074542592592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45938.074542592592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45938.074542592592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45938.074542592592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45938.074542592592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45938.074542592592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45938.074542592592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45938.074542592592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45938.074542592592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45938.074542592592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45938.074542592592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45938.074542592592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45938.074542592592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45938.074542592592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45938.074542592592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45938.074542592592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45938.074542592592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45938.074542592592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45938.074542592592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45938.074542592592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45938.074542592592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45938.074542592592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45938.074542592592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45938.074542592592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45938.074542592592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45938.074542592592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45938.074542592592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45938.074542592592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45938.074542592592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45938.074542592592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45938.074542592592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45938.074542592592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45938.074542592592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45938.074542592592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45938.074542592592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45938.074542592592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45938.074542592592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45938.074542592592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45938.074542592592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45938.074542592592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45938.074542592592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45938.074542592592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45938.074542592592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45938.074542592592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45938.074542592592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45938.074542592592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45938.074542592592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45938.074542592592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45938.074542592592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45938.074542592592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45938.074542592592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45938.074542592592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45938.074542592592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45938.074542592592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45938.074542592592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45938.074542592592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45938.074542592592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45938.074542592592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45938.074542592592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45938.074542592592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45938.074542592592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45938.074542592592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45938.074542592592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45938.074542592592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45938.074542592592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45938.074542592592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45938.074542592592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45938.074542592592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45938.074542592592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45938.074542592592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45938.074542592592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45938.074542592592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45938.074542592592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45938.074542592592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45938.074542592592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45938.074542592592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45938.074542592592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45938.074542592592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45938.074542592592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45938.074542592592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45938.074542592592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45938.074542592592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45938.074542592592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45938.074542592592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45938.074542592592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45938.074542592592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45938.074542592592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45938.074542592592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45938.074542592592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45938.074542592592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45938.074542592592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45938.074542592592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45938.074542592592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45938.074542592592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45938.074542592592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45938.074542592592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45938.074542592592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45938.074542592592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45938.074542592592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45938.074542592592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45938.074542592592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45938.074542592592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45938.074542592592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45938.074542592592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45938.074542592592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45938.074542592592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45938.074542592592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45938.074542592592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45938.074542592592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45938.074542592592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45938.074542592592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45938.074542592592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45938.074542592592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45938.074542592592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45938.074542592592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45938.074542592592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45938.074542592592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45938.074542592592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45938.074542592592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45938.074542592592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45938.074542592592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45938.074542592592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45938.074542592592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45938.074542592592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45938.074542592592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45938.074542592592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45938.074542592592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45938.074542592592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45938.074542592592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45938.074542592592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45938.074542592592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45938.074542592592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45938.074542592592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45938.074542592592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45938.074542592592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45938.074542592592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45938.074542592592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45938.074542592592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45938.074542592592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45938.074542592592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45938.074542592592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45938.074542592592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45938.074542592592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45938.074542592592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45938.074542592592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45938.074542592592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45938.074542592592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45938.074542592592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45938.074542592592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45938.074542592592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45938.074542592592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45938.074542592592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45938.074542592592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45938.074542592592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45938.074542592592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45938.074542592592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45938.074542592592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45938.074542592592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45938.074542592592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45938.074542592592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45938.074542592592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45938.074542592592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45938.074542592592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45938.074542592592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45938.074542592592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45938.074542592592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45938.074542592592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45938.074542592592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45938.074542592592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45938.074542592592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45938.074542592592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45938.074542592592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45938.074542592592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45938.074542592592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45938.074542592592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45938.074542592592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45938.074542592592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45938.074542592592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45938.074542592592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45938.074542592592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45938.074542592592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45938.074542592592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45938.074542592592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45938.074542592592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45938.074542592592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45938.074542592592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45938.074542592592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45938.074542592592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45938.074542592592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45938.074542592592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45938.074542592592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45938.074542592592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45938.074542592592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45938.074542592592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45938.074542592592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45938.074542592592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45938.074542592592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45938.074542592592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45938.074542592592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45938.074542592592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45938.074542592592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45938.074542592592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45938.074542592592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45938.074542592592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45938.074542592592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45938.074542592592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45938.074542592592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45938.074542592592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45938.074542592592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45938.074542592592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45938.074542592592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45938.074542592592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45938.074542592592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45938.074542592592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45938.074542592592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45938.074542592592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45938.074542592592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45938.074542592592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45938.074542592592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45938.074542592592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45938.074542592592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45938.074542592592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45938.074542592592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45938.074542592592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45938.074542592592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45938.074542592592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45938.074542592592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45938.074542592592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45938.074542592592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45938.074542592592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45938.074542592592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45938.074542592592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45938.074542592592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45938.074542592592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45938.074542592592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45938.074542592592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45938.074542592592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45938.074542592592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45938.074542592592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45938.074542592592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45938.074542592592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45938.074542592592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45938.074542592592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45938.074542592592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45938.074542592592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45938.074542592592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45938.074542592592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45938.074542592592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45938.074542592592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45938.074542592592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45938.074542592592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45938.074542592592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45938.074542592592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45938.074542592592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45938.074542592592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45938.074542592592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45938.074542592592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45938.074542592592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45938.074542592592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45938.074542592592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45938.074542592592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45938.074542592592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45938.074542592592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45938.074542592592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45938.074542592592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45938.074542592592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45938.074542592592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45938.074542592592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45938.074542592592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45938.074542592592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45938.074542592592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45938.074542592592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45938.074542592592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45938.074542592592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45938.074542592592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45938.074542592592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45938.074542592592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45938.074542592592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45938.074542592592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45938.074542592592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45938.074542592592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45938.074542592592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45938.074542592592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45938.074542592592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45938.074542592592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45938.074542592592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45938.074542592592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45938.074542592592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45938.074542592592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45938.074542592592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45938.074542592592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45938.074542592592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45938.074542592592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45938.074542592592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45938.074542592592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45938.074542592592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45938.074542592592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45938.074542592592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45938.074542592592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45938.074542592592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45938.074542592592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45938.074542592592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45938.074542592592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45938.074542592592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45938.074542592592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45938.074542592592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45938.074542592592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45938.074542592592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45938.074542592592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45938.074542592592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45938.074542592592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45938.074542592592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45938.074542592592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45938.074542592592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45938.074542592592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45938.074542592592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45938.074542592592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45938.074542592592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45938.074542592592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45938.074542592592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45938.074542592592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45938.074542592592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45938.074542592592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45938.074542592592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45938.074542592592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45938.074542592592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45938.074542592592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45938.074542592592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45938.074542592592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45938.074542592592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45938.074542592592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45938.074542592592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45938.074542592592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45938.074542592592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45938.074542592592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45938.074542592592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45938.074542592592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45938.074542592592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45938.074542592592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45938.074542592592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45938.074542592592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45938.074542592592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45938.074542592592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45938.074542592592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45938.074542592592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45938.074542592592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45938.074542592592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45938.074542592592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45938.074542592592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45938.074542592592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45938.074542592592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45938.074542592592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45938.074542592592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45938.074542592592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45938.074542592592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45938.074542592592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45938.074542592592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45938.074542592592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45938.074542592592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45938.074542592592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45938.074542592592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45938.074542592592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45938.074542592592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45938.074542592592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45938.074542592592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45938.074542592592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45938.074542592592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45938.074542592592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45938.074542592592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45938.074542592592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45938.074542592592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45938.074542592592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45938.074542592592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45938.074542592592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45938.074542592592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45938.074542592592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45938.074542592592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45938.074542592592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45938.074542592592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45938.074542592592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45938.074542592592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45938.074542592592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45938.074542592592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45938.074542592592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45938.074542592592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45938.074542592592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45938.074542592592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45938.074542592592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45938.074542592592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45938.074542592592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45938.074542592592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45938.074542592592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45938.074542592592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45938.074542592592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45938.074542592592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45938.074542592592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45938.074542592592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45938.074542592592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45938.074542592592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45938.074542592592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45938.074542592592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45938.074542592592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45938.074542592592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45938.074542592592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45938.074542592592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45938.074542592592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45938.074542592592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45938.074542592592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45938.074542592592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45938.074542592592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45938.074542592592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45938.074542592592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45938.074542592592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45938.074542592592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45938.074542592592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45938.074542592592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45938.074542592592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45938.074542592592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45938.074542592592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45938.074542592592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45938.074542592592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45938.074542592592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45938.074542592592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45938.074542592592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45938.074542592592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45938.074542592592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45938.074542592592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45938.074542592592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45938.074542592592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45938.074542592592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45938.074542592592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45938.074542592592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45938.074542592592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45938.074542592592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45938.074542592592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45938.074542592592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45938.074542592592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45938.074542592592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45938.074542592592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45938.074542592592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45938.074542592592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45938.074542592592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45938.074542592592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45938.074542592592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45938.074542592592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45938.074542592592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45938.074542592592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45938.074542592592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45938.074542592592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45938.074542592592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45938.074542592592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45938.074542592592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45938.074542592592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45938.074542592592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45938.074542592592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45938.074542592592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45938.074542592592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45938.074542592592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45938.074542592592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45938.074542592592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45938.074542592592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45938.074542592592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45938.074542592592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45938.074542592592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45938.074542592592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45938.074542592592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45938.074542592592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45938.074542592592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45938.074542592592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45938.074542592592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45938.074542592592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45938.074542592592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45938.074542592592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45938.074542592592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45938.074542592592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45938.074542592592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45938.074542592592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45938.074542592592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45938.074542592592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45938.074542592592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45938.074542592592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45938.074542592592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45938.074542592592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45938.074542592592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45938.074542592592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45938.074542592592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45938.074542592592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45938.074542592592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45938.074542592592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45938.074542592592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45938.074542592592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45938.074542592592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45938.074542592592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45938.074542592592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45938.074542592592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45938.074542592592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45938.074542592592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45938.074542592592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45938.074542592592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45938.074542592592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45938.074542592592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45938.074542592592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45938.074542592592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45938.074542592592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45938.074542592592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45938.074542592592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45938.074542592592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45938.074542592592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45938.074542592592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45938.074542592592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45938.074542592592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45938.074542592592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45938.074542592592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45938.074542592592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45938.074542592592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45938.074542592592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45938.074542592592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45938.074542592592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45938.074542592592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45938.074542592592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45938.074542592592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45938.074542592592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45938.074542592592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45938.074542592592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45938.074542592592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45938.074542592592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45938.074542592592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45938.074542592592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45938.074542592592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45938.074542592592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45938.074542592592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45938.074542592592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45938.074542592592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45938.074542592592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45938.074542592592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45938.074542592592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45938.074542592592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45938.074542592592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45938.074542592592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45938.074542592592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45938.074542592592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45938.074542592592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45938.074542592592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45938.074542592592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45938.074542592592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45938.074542592592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45938.074542592592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45938.074542592592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45938.074542592592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45938.074542592592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45938.074542592592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45938.074542592592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45938.074542592592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45938.074542592592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45938.074542592592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45938.074542592592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45938.074542592592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45938.074542592592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45938.074542592592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45938.074542592592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45938.074542592592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45938.074542592592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45938.074542592592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45938.074542592592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45938.074542592592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45938.074542592592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45938.074542592592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45938.074542592592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45938.074542592592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45938.074542592592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45938.074542592592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45938.074542592592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45938.074542592592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45938.074542592592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45938.074542592592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45938.074542592592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45938.074542592592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45938.074542592592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45938.074542592592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45938.074542592592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45938.074542592592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45938.074542592592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45938.074542592592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45938.074542592592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45938.074542592592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45938.074542592592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45938.074542592592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45938.074542592592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45938.074542592592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45938.074542592592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45938.074542592592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45938.074542592592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45938.074542592592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45938.074542592592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45938.074542592592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45938.074542592592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45938.074542592592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45938.074542592592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45938.074542592592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45938.074542592592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45938.074542592592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45938.074542592592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45938.074542592592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45938.074542592592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45938.074542592592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45938.074542592592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45938.074542592592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45938.074542592592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45938.074542592592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45938.074542592592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45938.074542592592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45938.074542592592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45938.074542592592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45938.074542592592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45938.074542592592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45938.074542592592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45938.074542592592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45938.074542592592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45938.074542592592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45938.074542592592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45938.074542592592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45938.074542592592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45938.074542592592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45938.074542592592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45938.074542592592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45938.074542592592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45938.074542592592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45938.074542592592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45938.074542592592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45938.074542592592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45938.074542592592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45938.074542592592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45938.074542592592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45938.074542592592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45938.074542592592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45938.074542592592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45938.074542592592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45938.074542592592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45938.074542592592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45938.074542592592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45938.074542592592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45938.074542592592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45938.074542592592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45938.074542592592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45938.074542592592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45938.074542592592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45938.074542592592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45938.074542592592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45938.074542592592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45938.074542592592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45938.074542592592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45938.074542592592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45938.074542592592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45938.074542592592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45938.074542592592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45938.074542592592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45938.074542592592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45938.074542592592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45938.074542592592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45938.074542592592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45938.074542592592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45938.074542592592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45938.074542592592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45938.074542592592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45938.074542592592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45938.074542592592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45938.074542592592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45938.074542592592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45938.074542592592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45938.074542592592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45938.074542592592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45938.074542592592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45938.074542592592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45938.074542592592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45938.074542592592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45938.074542592592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45938.074542592592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45938.074542592592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45938.074542592592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45938.074542592592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45938.074542592592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45938.074542592592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45938.074542592592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45938.074542592592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45938.074542592592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45938.074542592592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45938.074542592592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45938.074542592592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45938.074542592592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45938.074542592592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45938.074542592592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45938.074542592592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45938.074542592592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45938.074542592592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45938.074542592592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45938.074542592592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45938.074542592592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45938.074542592592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45938.074542592592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45938.074542592592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45938.074542592592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45938.074542592592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45938.074542592592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45938.074542592592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45938.074542592592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45938.074542592592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45938.074542592592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45938.074542592592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45938.074542592592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45938.074542592592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45938.074542592592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45938.074542592592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45938.074542592592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45938.074542592592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45938.074542592592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45938.074542592592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45938.074542592592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45938.074542592592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45938.074542592592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45938.074542592592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45938.074542592592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45938.074542592592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45938.074542592592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45938.074542592592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45938.074542592592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45938.074542592592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45938.074542592592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45938.074542592592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45938.074542592592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45938.074542592592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45938.074542592592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45938.074542592592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45938.074542592592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45938.074542592592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45938.074542592592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45938.074542592592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45938.074542592592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45938.074542592592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45938.074542592592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45938.074542592592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45938.074542592592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45938.074542592592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45938.074542592592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45938.074542592592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45938.074542592592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45938.074542592592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45938.074542592592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45938.074542592592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45938.074542592592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45938.074542592592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45938.074542592592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45938.074542592592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45938.074542592592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45938.074542592592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45938.074542592592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45938.074542592592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45938.074542592592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45938.074542592592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45938.074542592592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45938.074542592592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45938.074542592592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45938.074542592592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45938.074542592592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45938.074542592592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45938.074542592592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45938.074542592592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45938.074542592592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45938.074542592592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45938.074542592592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45938.074542592592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45938.074542592592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45938.074542592592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45938.074542592592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45938.074542592592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45938.074542592592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45938.074542592592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45938.074542592592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45938.074542592592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45938.074542592592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45938.074542592592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45938.074542592592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45938.074542592592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45938.074542592592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45938.074542592592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45938.074542592592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45938.074542592592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45938.074542592592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45938.074542592592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45938.074542592592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45938.074542592592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45938.074542592592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45938.074542592592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45938.074542592592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45938.074542592592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45938.074542592592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45938.074542592592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45938.074542592592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45938.074542592592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45938.074542592592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45938.074542592592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45938.074542592592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45938.074542592592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45938.074542592592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45938.074542592592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45938.074542592592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45938.074542592592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45938.074542592592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45938.074542592592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45938.074542592592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45938.074542592592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45938.074542592592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45938.074542592592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45938.074542592592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45938.074542592592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45938.074542592592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45938.074542592592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45938.074542592592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45938.074542592592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45938.074542592592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45938.074542592592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45938.074542592592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45938.074542592592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45938.074542592592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45938.074542592592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45938.074542592592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45938.074542592592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45938.074542592592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45938.074542592592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45938.074542592592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45938.074542592592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45938.074542592592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45938.074542592592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45938.074542592592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45938.074542592592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45938.074542592592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45938.074542592592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45938.074542592592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45938.074542592592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45938.074542592592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45938.074542592592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45938.074542592592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45938.074542592592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45938.074542592592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45938.074542592592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45938.074542592592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45938.074542592592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45938.074542592592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45938.074542592592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45938.074542592592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45938.074542592592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45938.074542592592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45938.074542592592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45938.074542592592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45938.074542592592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45938.074542592592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45938.074542592592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45938.074542592592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45938.074542592592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45938.074542592592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45938.074542592592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45938.074542592592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45938.074542592592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45938.074542592592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45938.074542592592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45938.074542592592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45938.074542592592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45938.074542592592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45938.074542592592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45938.074542592592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45938.074542592592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45938.074542592592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45938.074542592592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45938.074542592592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45938.074542592592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45938.074542592592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45938.074542592592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45938.074542592592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45938.074542592592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45938.074542592592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45938.074542592592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45938.074542592592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45938.074542592592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45938.074542592592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45938.074542592592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45938.074542592592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45938.074542592592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45938.074542592592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45938.074542592592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45938.074542592592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45938.074542592592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45938.074542592592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45938.074542592592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45938.074542592592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45938.074542592592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45938.074542592592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45938.074542592592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45938.074542592592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45938.074542592592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45938.074542592592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45938.074542592592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45938.074542592592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45938.074542592592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45938.074542592592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45938.074542592592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45938.074542592592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45938.074542592592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45938.074542592592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45938.074542592592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45938.074542592592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45938.074542592592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45938.074542592592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45938.074542592592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45938.074542592592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45938.074542592592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45938.074542592592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45938.074542592592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45938.074542592592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45938.074542592592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45938.074542592592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45938.074542592592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45938.074542592592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45938.074542592592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45938.074542592592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45938.074542592592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45938.074542592592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45938.074542592592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45938.074542592592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45938.074542592592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45938.074542592592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45938.074542592592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45938.074542592592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45938.074542592592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45938.074542592592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45938.074542592592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45938.074542592592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45938.074542592592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45938.074542592592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45938.074542592592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45938.074542592592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45938.074542592592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45938.074542592592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45938.074542592592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45938.074542592592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45938.074542592592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45938.074542592592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45938.074542592592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45938.074542592592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45938.074542592592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45938.074542592592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45938.074542592592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45938.074542592592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45938.074542592592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45938.074542592592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45938.074542592592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45938.074542592592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45938.074542592592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45938.074542592592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45938.074542592592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45938.074542592592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45938.074542592592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45938.074542592592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45938.074542592592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45938.074542592592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45938.074542592592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45938.074542592592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45938.074542592592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45938.074542592592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45938.074542592592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45938.074542592592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45938.074542592592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45938.074542592592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45938.074542592592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45938.074542592592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45938.074542592592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45938.074542592592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45938.074542592592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45938.074542592592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45938.074542592592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45938.074542592592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45938.074542592592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45938.074542592592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45938.074542592592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45938.074542592592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45938.074542592592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45938.074542592592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45938.074542592592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45938.074542592592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45938.074542592592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45938.074542592592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45938.074542592592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45938.074542592592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45938.074542592592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45938.074542592592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45938.074542592592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45938.074542592592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45938.074542592592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45938.074542592592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45938.074542592592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45938.074542592592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45938.074542592592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45938.074542592592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45938.074542592592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45938.074542592592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45938.074542592592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45938.074542592592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45938.074542592592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45938.074542592592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45938.074542592592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45938.074542592592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45938.074542592592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45938.074542592592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45938.074542592592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45938.074542592592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45938.074542592592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45938.074542592592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45938.074542592592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45938.074542592592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45938.074542592592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45938.074542592592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45938.074542592592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45938.074542592592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45938.074542592592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45938.074542592592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45938.074542592592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45938.074542592592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45938.074542592592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45938.074542592592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45938.074542592592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45938.074542592592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45938.074542592592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45938.074542592592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45938.074542592592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45938.074542592592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45938.074542592592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45938.074542592592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45938.074542592592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45938.074542592592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45938.074542592592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45938.074542592592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45938.074542592592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45938.074542592592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45938.074542592592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45938.074542592592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45938.074542592592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45938.074542592592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45938.074542592592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45938.074542592592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45938.074542592592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45938.074542592592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45938.074542592592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45938.074542592592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45938.074542592592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45938.074542592592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45938.074542592592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45938.074542592592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45938.074542592592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45938.074542592592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45938.074542592592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45938.074542592592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45938.074542592592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45938.074542592592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45938.074542592592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45938.074542592592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45938.074542592592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45938.074542592592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45938.074542592592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45938.074542592592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45938.074542592592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45938.074542592592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45938.074542592592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45938.074542592592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45938.074542592592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45938.074542592592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45938.074542592592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45938.074542592592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45938.074542592592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45938.074542592592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45938.074542592592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45938.074542592592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45938.074542592592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45938.074542592592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45938.074542592592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45938.074542592592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45938.074542592592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45938.074542592592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45938.074542592592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45938.074542592592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45938.074542592592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45938.074542592592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45938.074542592592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45938.074542592592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45938.074542592592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45938.074542592592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45938.074542592592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45938.074542592592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45938.074542592592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45938.074542592592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45938.074542592592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45938.074542592592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45938.074542592592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45938.074542592592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45938.074542592592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45938.074542592592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45938.074542592592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45938.074542592592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45938.074542592592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45938.074542592592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45938.074542592592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45938.074542592592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45938.074542592592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45938.074542592592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45938.074542592592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45938.074542592592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45938.074542592592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45938.074542592592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45938.074542592592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45938.074542592592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45938.074542592592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45938.074542592592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45938.074542592592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45938.074542592592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45938.074542592592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45938.074542592592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45938.074542592592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45938.074542592592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45938.074542592592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45938.074542592592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45938.074542592592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45938.074542592592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39060</v>
      </c>
      <c r="B2" s="102" t="str">
        <f>IFERROR(VLOOKUP(D2,DB!A:K,11,0),"")</f>
        <v>R4</v>
      </c>
      <c r="C2" s="103">
        <v>1</v>
      </c>
      <c r="D2" s="99" t="s">
        <v>35082</v>
      </c>
      <c r="E2" s="104" t="s">
        <v>38964</v>
      </c>
      <c r="F2" s="105">
        <v>45703.480717592596</v>
      </c>
      <c r="G2" s="106">
        <f ca="1">IFERROR(NOW()-F2,"")</f>
        <v>234.59382499999629</v>
      </c>
      <c r="H2" s="105">
        <v>45703.474768518521</v>
      </c>
      <c r="I2" s="102" t="str">
        <f>IFERROR(VLOOKUP(D2,DB!A:F,6,0),"")</f>
        <v>SCECO</v>
      </c>
      <c r="J2" s="102" t="str">
        <f>IFERROR(VLOOKUP(D2,DB!A:G,7,0),"")</f>
        <v>Dead</v>
      </c>
      <c r="K2" s="107" t="s">
        <v>39061</v>
      </c>
      <c r="L2" s="99" t="str">
        <f>IFERROR(VLOOKUP(D2,DB!A:I,9,0),"")</f>
        <v>Latis</v>
      </c>
    </row>
    <row r="3" spans="1:16" ht="15" customHeight="1">
      <c r="A3" s="132" t="s">
        <v>39062</v>
      </c>
      <c r="B3" s="132" t="str">
        <f>IFERROR(VLOOKUP(D3,DB!A:K,11,0),"")</f>
        <v>R4</v>
      </c>
      <c r="C3" s="133">
        <v>1</v>
      </c>
      <c r="D3" s="134" t="s">
        <v>36087</v>
      </c>
      <c r="E3" s="135" t="s">
        <v>38964</v>
      </c>
      <c r="F3" s="136">
        <v>45937.678425925929</v>
      </c>
      <c r="G3" s="137">
        <f ca="1">IFERROR(NOW()-F3,"")</f>
        <v>0.39611666666314704</v>
      </c>
      <c r="H3" s="136">
        <v>45937.456493055557</v>
      </c>
      <c r="I3" s="132" t="str">
        <f>IFERROR(VLOOKUP(D3,DB!A:F,6,0),"")</f>
        <v>Generator-SG</v>
      </c>
      <c r="J3" s="132" t="str">
        <f>IFERROR(VLOOKUP(D3,DB!A:G,7,0),"")</f>
        <v>Dead</v>
      </c>
      <c r="K3" s="139" t="s">
        <v>39063</v>
      </c>
      <c r="L3" s="134" t="str">
        <f>IFERROR(VLOOKUP(D3,DB!A:I,9,0),"")</f>
        <v>Latis</v>
      </c>
    </row>
    <row r="4" spans="1:16" ht="15" customHeight="1">
      <c r="A4" s="132" t="s">
        <v>39064</v>
      </c>
      <c r="B4" s="132" t="str">
        <f>IFERROR(VLOOKUP(D4,DB!A:K,11,0),"")</f>
        <v>R4</v>
      </c>
      <c r="C4" s="133">
        <v>1</v>
      </c>
      <c r="D4" s="134" t="s">
        <v>36833</v>
      </c>
      <c r="E4" s="135" t="s">
        <v>38964</v>
      </c>
      <c r="F4" s="136">
        <v>45937.895601851851</v>
      </c>
      <c r="G4" s="137">
        <f ca="1">IFERROR(NOW()-F4,"")</f>
        <v>0.17894074074138189</v>
      </c>
      <c r="H4" s="136">
        <v>45937.884652777779</v>
      </c>
      <c r="I4" s="132" t="str">
        <f>IFERROR(VLOOKUP(D4,DB!A:F,6,0),"")</f>
        <v>Generator-SG</v>
      </c>
      <c r="J4" s="132" t="str">
        <f>IFERROR(VLOOKUP(D4,DB!A:G,7,0),"")</f>
        <v>Weak</v>
      </c>
      <c r="K4" s="139" t="s">
        <v>39065</v>
      </c>
      <c r="L4" s="134" t="str">
        <f>IFERROR(VLOOKUP(D4,DB!A:I,9,0),"")</f>
        <v>Latis</v>
      </c>
    </row>
    <row r="5" spans="1:16" ht="15" customHeight="1">
      <c r="A5" s="132" t="s">
        <v>39066</v>
      </c>
      <c r="B5" s="132" t="str">
        <f>IFERROR(VLOOKUP(D5,DB!A:K,11,0),"")</f>
        <v>R4</v>
      </c>
      <c r="C5" s="133">
        <v>1</v>
      </c>
      <c r="D5" s="134" t="s">
        <v>27578</v>
      </c>
      <c r="E5" s="135" t="s">
        <v>38964</v>
      </c>
      <c r="F5" s="136"/>
      <c r="G5" s="137">
        <f ca="1">IFERROR(NOW()-F5,"")</f>
        <v>45938.074542592592</v>
      </c>
      <c r="H5" s="136">
        <v>45937.997557870367</v>
      </c>
      <c r="I5" s="132" t="str">
        <f>IFERROR(VLOOKUP(D5,DB!A:F,6,0),"")</f>
        <v>SCECO</v>
      </c>
      <c r="J5" s="132" t="str">
        <f>IFERROR(VLOOKUP(D5,DB!A:G,7,0),"")</f>
        <v>Dead</v>
      </c>
      <c r="K5" s="139" t="s">
        <v>39067</v>
      </c>
      <c r="L5" s="134" t="str">
        <f>IFERROR(VLOOKUP(D5,DB!A:I,9,0),"")</f>
        <v>Latis</v>
      </c>
    </row>
    <row r="6" spans="1:16" ht="15" customHeight="1">
      <c r="A6" s="132"/>
      <c r="B6" s="132" t="str">
        <f>IFERROR(VLOOKUP(D6,DB!A:K,11,0),"")</f>
        <v/>
      </c>
      <c r="C6" s="133"/>
      <c r="D6" s="134"/>
      <c r="E6" s="135"/>
      <c r="F6" s="136"/>
      <c r="G6" s="137">
        <f ca="1">IFERROR(NOW()-F6,"")</f>
        <v>45938.074542592592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45938.074542592592</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45938.074542592592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45938.074542592592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45938.074542592592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45938.074542592592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45938.074542592592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45938.074542592592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45938.074542592592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45938.074542592592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45938.074542592592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45938.074542592592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45938.074542592592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45938.074542592592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45938.074542592592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45938.074542592592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45938.074542592592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45938.074542592592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45938.074542592592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45938.074542592592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45938.074542592592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45938.074542592592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45938.074542592592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45938.074542592592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45938.074542592592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45938.074542592592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45938.074542592592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45938.074542592592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45938.074542592592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45938.074542592592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45938.074542592592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45938.074542592592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45938.074542592592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45938.074542592592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45938.074542592592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45938.074542592592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45938.074542592592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45938.074542592592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45938.074542592592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45938.074542592592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45938.074542592592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45938.074542592592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45938.074542592592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45938.074542592592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45938.074542592592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45938.074542592592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45938.074542592592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45938.074542592592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45938.074542592592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45938.074542592592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45938.074542592592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45938.074542592592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45938.074542592592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45938.074542592592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45938.074542592592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45938.074542592592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45938.074542592592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45938.074542592592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45938.074542592592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45938.074542592592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45938.074542592592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45938.074542592592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45938.074542592592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45938.074542592592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45938.074542592592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45938.074542592592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45938.074542592592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45938.074542592592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45938.074542592592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45938.074542592592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45938.074542592592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45938.074542592592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45938.074542592592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45938.074542592592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45938.074542592592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45938.074542592592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45938.074542592592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45938.074542592592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45938.074542592592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45938.074542592592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45938.074542592592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45938.074542592592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45938.074542592592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45938.074542592592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45938.074542592592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45938.074542592592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45938.074542592592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45938.074542592592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45938.074542592592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45938.074542592592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45938.074542592592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45938.074542592592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45938.074542592592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45938.074542592592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45938.074542592592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45938.074542592592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45938.074542592592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45938.074542592592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45938.074542592592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45938.074542592592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45938.074542592592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45938.074542592592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45938.074542592592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45938.074542592592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45938.074542592592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45938.074542592592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45938.074542592592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45938.074542592592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45938.074542592592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45938.074542592592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45938.074542592592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45938.074542592592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45938.074542592592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45938.074542592592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45938.074542592592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45938.074542592592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45938.074542592592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45938.074542592592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45938.074542592592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45938.074542592592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45938.074542592592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45938.074542592592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45938.074542592592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45938.074542592592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45938.074542592592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45938.074542592592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45938.074542592592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45938.074542592592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45938.074542592592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45938.074542592592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45938.074542592592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45938.074542592592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45938.074542592592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45938.074542592592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45938.074542592592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45938.074542592592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45938.074542592592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45938.074542592592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45938.074542592592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45938.074542592592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45938.074542592592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45938.074542592592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45938.074542592592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45938.074542592592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45938.074542592592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45938.074542592592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45938.074542592592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45938.074542592592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45938.074542592592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45938.074542592592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45938.074542592592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45938.074542592592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45938.074542592592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45938.074542592592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45938.074542592592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45938.074542592592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45938.074542592592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45938.074542592592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45938.074542592592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45938.074542592592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45938.074542592592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45938.074542592592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45938.074542592592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45938.074542592592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45938.074542592592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45938.074542592592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45938.074542592592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45938.074542592592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45938.074542592592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45938.074542592592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45938.074542592592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45938.074542592592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45938.074542592592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45938.074542592592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45938.074542592592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45938.074542592592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45938.074542592592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45938.074542592592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45938.074542592592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45938.074542592592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45938.074542592592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45938.074542592592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45938.074542592592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45938.074542592592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45938.074542592592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45938.074542592592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45938.074542592592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45938.074542592592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45938.074542592592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45938.074542592592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45938.074542592592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45938.074542592592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45938.074542592592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45938.074542592592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45938.074542592592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45938.074542592592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45938.074542592592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45938.074542592592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45938.074542592592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45938.074542592592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45938.074542592592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45938.074542592592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45938.074542592592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45938.074542592592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45938.074542592592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45938.074542592592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45938.074542592592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45938.074542592592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45938.074542592592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45938.074542592592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45938.074542592592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45938.074542592592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45938.074542592592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45938.074542592592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45938.074542592592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45938.074542592592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45938.074542592592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45938.074542592592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45938.074542592592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45938.074542592592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45938.074542592592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45938.074542592592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45938.074542592592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45938.074542592592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45938.074542592592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45938.074542592592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45938.074542592592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45938.074542592592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45938.074542592592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45938.074542592592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45938.074542592592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45938.074542592592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45938.074542592592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45938.074542592592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45938.074542592592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45938.074542592592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45938.074542592592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45938.074542592592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45938.074542592592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45938.074542592592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45938.074542592592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45938.074542592592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45938.074542592592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45938.074542592592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45938.074542592592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45938.074542592592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45938.074542592592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45938.074542592592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45938.074542592592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45938.074542592592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45938.074542592592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45938.074542592592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45938.074542592592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45938.074542592592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45938.074542592592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45938.074542592592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45938.074542592592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45938.074542592592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45938.074542592592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45938.074542592592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45938.074542592592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45938.074542592592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45938.074542592592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45938.074542592592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45938.074542592592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45938.074542592592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45938.074542592592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45938.074542592592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45938.074542592592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45938.074542592592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45938.074542592592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45938.074542592592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45938.074542592592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45938.074542592592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45938.074542592592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45938.074542592592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45938.074542592592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45938.074542592592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45938.074542592592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45938.074542592592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45938.074542592592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45938.074542592592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45938.074542592592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45938.074542592592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45938.074542592592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45938.074542592592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45938.074542592592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45938.074542592592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45938.074542592592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45938.074542592592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45938.074542592592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45938.074542592592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45938.074542592592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45938.074542592592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45938.074542592592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45938.074542592592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45938.074542592592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45938.074542592592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45938.074542592592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45938.074542592592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45938.074542592592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45938.074542592592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45938.074542592592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45938.074542592592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45938.074542592592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45938.074542592592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45938.074542592592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45938.074542592592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45938.074542592592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45938.074542592592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45938.074542592592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45938.074542592592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45938.074542592592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45938.074542592592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45938.074542592592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45938.074542592592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45938.074542592592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45938.074542592592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45938.074542592592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45938.074542592592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45938.074542592592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45938.074542592592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45938.074542592592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45938.074542592592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45938.074542592592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45938.074542592592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45938.074542592592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45938.074542592592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45938.074542592592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45938.074542592592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45938.074542592592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45938.074542592592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45938.074542592592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45938.074542592592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45938.074542592592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45938.074542592592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45938.074542592592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45938.074542592592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45938.074542592592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45938.074542592592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45938.074542592592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45938.074542592592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45938.074542592592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45938.074542592592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45938.074542592592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45938.074542592592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45938.074542592592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45938.074542592592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45938.074542592592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45938.074542592592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45938.074542592592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45938.074542592592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45938.074542592592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45938.074542592592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45938.074542592592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45938.074542592592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45938.074542592592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45938.074542592592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45938.074542592592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45938.074542592592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45938.074542592592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45938.074542592592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45938.074542592592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45938.074542592592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45938.074542592592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45938.074542592592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45938.074542592592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45938.074542592592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45938.074542592592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45938.074542592592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45938.074542592592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45938.074542592592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45938.074542592592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45938.074542592592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45938.074542592592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45938.074542592592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45938.074542592592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45938.074542592592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45938.074542592592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45938.074542592592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45938.074542592592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45938.074542592592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45938.074542592592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45938.074542592592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45938.074542592592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45938.074542592592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45938.074542592592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45938.074542592592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45938.074542592592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45938.074542592592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45938.074542592592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45938.074542592592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45938.074542592592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45938.074542592592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45938.074542592592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45938.074542592592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45938.074542592592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45938.074542592592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45938.074542592592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45938.074542592592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45938.074542592592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45938.074542592592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45938.074542592592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45938.074542592592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45938.074542592592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45938.074542592592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45938.074542592592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45938.074542592592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45938.074542592592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45938.074542592592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45938.074542592592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45938.074542592592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45938.074542592592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45938.074542592592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45938.074542592592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45938.074542592592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45938.074542592592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45938.074542592592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45938.074542592592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45938.074542592592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45938.074542592592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45938.074542592592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45938.074542592592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45938.074542592592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45938.074542592592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45938.074542592592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45938.074542592592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45938.074542592592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45938.074542592592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45938.074542592592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45938.074542592592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45938.074542592592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45938.074542592592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45938.074542592592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45938.074542592592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45938.074542592592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45938.074542592592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45938.074542592592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45938.074542592592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45938.074542592592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45938.074542592592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45938.074542592592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45938.074542592592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45938.074542592592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45938.074542592592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45938.074542592592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45938.074542592592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45938.074542592592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45938.074542592592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45938.074542592592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45938.074542592592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45938.074542592592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45938.074542592592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45938.074542592592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45938.074542592592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45938.074542592592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45938.074542592592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45938.074542592592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45938.074542592592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45938.074542592592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45938.074542592592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45938.074542592592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45938.074542592592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45938.074542592592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45938.074542592592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45938.074542592592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45938.074542592592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45938.074542592592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46.242482407404168</v>
      </c>
      <c r="H2" s="38">
        <v>45891.790393518517</v>
      </c>
      <c r="I2" s="37" t="str">
        <f>IFERROR(VLOOKUP(D2,DB!A:F,6,0),"")</f>
        <v>Generator-SG</v>
      </c>
      <c r="J2" s="37" t="str">
        <f>IFERROR(VLOOKUP(D2,DB!A:G,7,0),"")</f>
        <v>Vandalized</v>
      </c>
      <c r="K2" s="37" t="s">
        <v>39069</v>
      </c>
      <c r="L2" s="37" t="str">
        <f>IFERROR(VLOOKUP(D2,DB!A:I,9,0),"")</f>
        <v>Latis</v>
      </c>
      <c r="M2" s="128"/>
    </row>
    <row r="3" spans="1:13" ht="30.75">
      <c r="A3" s="37" t="s">
        <v>39070</v>
      </c>
      <c r="B3" s="37" t="str">
        <f>IFERROR(VLOOKUP(D3,DB!A:K,11,0),"")</f>
        <v>R5</v>
      </c>
      <c r="C3" s="37">
        <v>1</v>
      </c>
      <c r="D3" s="37" t="s">
        <v>31295</v>
      </c>
      <c r="E3" s="37" t="s">
        <v>38969</v>
      </c>
      <c r="F3" s="38">
        <v>45926.188877314817</v>
      </c>
      <c r="G3" s="39">
        <f ca="1">IFERROR(NOW()-F3,"-")</f>
        <v>11.885665277775843</v>
      </c>
      <c r="H3" s="38">
        <v>45926.158159722225</v>
      </c>
      <c r="I3" s="37" t="str">
        <f>IFERROR(VLOOKUP(D3,DB!A:F,6,0),"")</f>
        <v>SCECO</v>
      </c>
      <c r="J3" s="37" t="str">
        <f>IFERROR(VLOOKUP(D3,DB!A:G,7,0),"")</f>
        <v>Good</v>
      </c>
      <c r="K3" s="37" t="s">
        <v>39071</v>
      </c>
      <c r="L3" s="37" t="str">
        <f>IFERROR(VLOOKUP(D3,DB!A:I,9,0),"")</f>
        <v>Latis</v>
      </c>
      <c r="M3" s="128"/>
    </row>
    <row r="4" spans="1:13" ht="30.75">
      <c r="A4" s="37" t="s">
        <v>39072</v>
      </c>
      <c r="B4" s="37" t="str">
        <f>IFERROR(VLOOKUP(D4,DB!A:K,11,0),"")</f>
        <v>R5</v>
      </c>
      <c r="C4" s="37">
        <v>1</v>
      </c>
      <c r="D4" s="37" t="s">
        <v>31519</v>
      </c>
      <c r="E4" s="37" t="s">
        <v>38969</v>
      </c>
      <c r="F4" s="38">
        <v>45937.848715277774</v>
      </c>
      <c r="G4" s="39">
        <f ca="1">IFERROR(NOW()-F4,"-")</f>
        <v>0.22582731481816154</v>
      </c>
      <c r="H4" s="38">
        <v>45937.57917824074</v>
      </c>
      <c r="I4" s="37" t="str">
        <f>IFERROR(VLOOKUP(D4,DB!A:F,6,0),"")</f>
        <v>SCECO</v>
      </c>
      <c r="J4" s="37" t="str">
        <f>IFERROR(VLOOKUP(D4,DB!A:G,7,0),"")</f>
        <v>No BB Design</v>
      </c>
      <c r="K4" s="37" t="s">
        <v>39073</v>
      </c>
      <c r="L4" s="37" t="str">
        <f>IFERROR(VLOOKUP(D4,DB!A:I,9,0),"")</f>
        <v>Latis</v>
      </c>
      <c r="M4" s="128"/>
    </row>
    <row r="5" spans="1:13" ht="15">
      <c r="A5" s="37" t="s">
        <v>39074</v>
      </c>
      <c r="B5" s="37" t="str">
        <f>IFERROR(VLOOKUP(D5,DB!A:K,11,0),"")</f>
        <v>R5</v>
      </c>
      <c r="C5" s="37">
        <v>6</v>
      </c>
      <c r="D5" s="37" t="s">
        <v>37358</v>
      </c>
      <c r="E5" s="37" t="s">
        <v>38964</v>
      </c>
      <c r="F5" s="38">
        <v>45937.987083333333</v>
      </c>
      <c r="G5" s="39">
        <f ca="1">IFERROR(NOW()-F5,"-")</f>
        <v>8.7459259259048849E-2</v>
      </c>
      <c r="H5" s="38">
        <v>45937.842569444445</v>
      </c>
      <c r="I5" s="37" t="str">
        <f>IFERROR(VLOOKUP(D5,DB!A:F,6,0),"")</f>
        <v>Generator-DG</v>
      </c>
      <c r="J5" s="37" t="str">
        <f>IFERROR(VLOOKUP(D5,DB!A:G,7,0),"")</f>
        <v>Good</v>
      </c>
      <c r="K5" s="37" t="s">
        <v>39075</v>
      </c>
      <c r="L5" s="37" t="str">
        <f>IFERROR(VLOOKUP(D5,DB!A:I,9,0),"")</f>
        <v>Latis</v>
      </c>
      <c r="M5" s="128"/>
    </row>
    <row r="6" spans="1:13" ht="15">
      <c r="A6" s="37"/>
      <c r="B6" s="37" t="str">
        <f>IFERROR(VLOOKUP(D6,DB!A:K,11,0),"")</f>
        <v/>
      </c>
      <c r="C6" s="37"/>
      <c r="D6" s="37"/>
      <c r="E6" s="37"/>
      <c r="F6" s="38"/>
      <c r="G6" s="39">
        <f ca="1">IFERROR(NOW()-F6,"-")</f>
        <v>45938.074542592592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45938.074542592592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45938.074542592592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45938.074542592592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45938.074542592592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45938.074542592592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45938.074542592592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45938.074542592592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45938.074542592592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45938.074542592592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45938.074542592592</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45938.074542592592</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45938.074542592592</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45938.074542592592</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45938.074542592592</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45938.074542592592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45938.074542592592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45938.074542592592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45938.074542592592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45938.074542592592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45938.074542592592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45938.074542592592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45938.074542592592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45938.074542592592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45938.074542592592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45938.074542592592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45938.074542592592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45938.074542592592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45938.074542592592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45938.074542592592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45938.074542592592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45938.074542592592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45938.074542592592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45938.074542592592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45938.074542592592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45938.074542592592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45938.074542592592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45938.074542592592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45938.074542592592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45938.074542592592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45938.074542592592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45938.074542592592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45938.074542592592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45938.074542592592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45938.074542592592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45938.074542592592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45938.074542592592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45938.074542592592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45938.074542592592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45938.074542592592</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45938.074542592592</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45938.074542592592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45938.074542592592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45938.074542592592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45938.074542592592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45938.074542592592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45938.074542592592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45938.074542592592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45938.074542592592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45938.074542592592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45938.074542592592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45938.074542592592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45938.074542592592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45938.074542592592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45938.074542592592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45938.074542592592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45938.074542592592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45938.074542592592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45938.074542592592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45938.074542592592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45938.074542592592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45938.074542592592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45938.074542592592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45938.074542592592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45938.074542592592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45938.074542592592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45938.074542592592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45938.074542592592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45938.074542592592</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45938.074542592592</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45938.074542592592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45938.074542592592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45938.074542592592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45938.074542592592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45938.074542592592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45938.074542592592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45938.074542592592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45938.074542592592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45938.074542592592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45938.074542592592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45938.074542592592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45938.074542592592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45938.074542592592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45938.074542592592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45938.074542592592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45938.074542592592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45938.074542592592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45938.074542592592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45938.074542592592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45938.074542592592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45938.074542592592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45938.074542592592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45938.074542592592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45938.074542592592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45938.074542592592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45938.074542592592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45938.074542592592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45938.074542592592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45938.074542592592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45938.074542592592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45938.074542592592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45938.074542592592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45938.074542592592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45938.074542592592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45938.074542592592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45938.074542592592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45938.074542592592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45938.074542592592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45938.074542592592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45938.074542592592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45938.074542592592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45938.074542592592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45938.074542592592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45938.074542592592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45938.074542592592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45938.074542592592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45938.074542592592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45938.074542592592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45938.074542592592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45938.074542592592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45938.074542592592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45938.074542592592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45938.074542592592</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45938.074542592592</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11.301695370369998</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45938.074542592592</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4.1935703703711624</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3.1322972222187673</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0.26551481481146766</v>
      </c>
      <c r="H6" s="116">
        <v>45937.667847222219</v>
      </c>
      <c r="I6" s="112" t="str">
        <f>IFERROR(VLOOKUP(D6,DB!A:F,6,0),"")</f>
        <v>SCECO</v>
      </c>
      <c r="J6" s="112" t="str">
        <f>IFERROR(VLOOKUP(D6,DB!A:G,7,0),"")</f>
        <v>Weak</v>
      </c>
      <c r="K6" s="117" t="s">
        <v>39083</v>
      </c>
      <c r="L6" s="118" t="str">
        <f>IFERROR(VLOOKUP(D6,DB!A:I,9,0),"")</f>
        <v>Latis</v>
      </c>
    </row>
    <row r="7" spans="1:16383" ht="31.5" customHeight="1">
      <c r="A7" s="113"/>
      <c r="B7" s="112" t="str">
        <f>IFERROR(VLOOKUP(D7,DB!A:K,11,0),"")</f>
        <v/>
      </c>
      <c r="C7" s="114"/>
      <c r="D7" s="112"/>
      <c r="E7" s="115"/>
      <c r="F7" s="116"/>
      <c r="G7" s="81">
        <f ca="1">IFERROR(NOW()-F7,"-")</f>
        <v>45938.074542592592</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45938.074542592592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45938.074542592592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45938.074542592592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45938.074542592592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45938.074542592592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45938.074542592592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45938.074542592592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45938.074542592592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45938.074542592592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45938.074542592592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45938.074542592592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45938.074542592592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45938.074542592592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45938.074542592592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45938.074542592592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45938.074542592592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45938.074542592592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45938.074542592592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45938.074542592592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45938.074542592592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45938.074542592592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45938.074542592592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45938.074542592592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45938.074542592592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45938.074542592592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45938.074542592592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45938.074542592592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45938.074542592592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45938.074542592592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45938.074542592592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45938.074542592592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45938.074542592592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45938.074542592592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45938.074542592592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45938.074542592592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45938.074542592592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45938.074542592592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45938.074542592592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45938.074542592592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45938.074542592592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45938.074542592592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45938.074542592592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45938.074542592592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45938.074542592592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45938.074542592592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45938.074542592592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45938.074542592592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45938.074542592592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45938.074542592592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45938.074542592592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45938.074542592592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45938.074542592592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45938.074542592592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45938.074542592592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45938.074542592592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45938.074542592592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45938.074542592592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45938.074542592592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45938.074542592592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45938.074542592592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45938.074542592592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45938.074542592592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45938.074542592592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45938.074542592592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45938.074542592592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45938.074542592592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45938.074542592592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45938.074542592592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45938.074542592592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45938.074542592592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45938.074542592592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45938.074542592592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45938.074542592592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45938.074542592592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45938.074542592592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45938.074542592592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45938.074542592592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45938.074542592592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45938.074542592592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45938.074542592592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45938.074542592592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45938.074542592592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45938.074542592592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45938.074542592592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45938.074542592592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45938.074542592592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45938.074542592592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45938.074542592592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45938.074542592592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45938.074542592592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45938.074542592592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45938.074542592592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45938.074542592592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45938.074542592592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45938.074542592592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45938.074542592592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45938.074542592592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45938.074542592592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45938.074542592592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45938.074542592592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45938.074542592592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45938.074542592592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45938.074542592592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45938.074542592592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45938.074542592592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45938.074542592592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45938.074542592592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45938.074542592592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45938.074542592592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45938.074542592592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45938.074542592592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45938.074542592592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45938.074542592592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45938.074542592592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45938.074542592592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45938.074542592592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45938.074542592592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45938.074542592592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45938.074542592592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45938.074542592592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45938.074542592592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45938.074542592592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45938.074542592592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45938.074542592592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45938.074542592592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45938.074542592592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45938.074542592592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45938.074542592592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45938.074542592592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45938.074542592592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45938.074542592592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45938.074542592592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45938.074542592592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45938.074542592592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45938.074542592592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45938.074542592592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45938.074542592592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45938.074542592592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45938.074542592592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45938.074542592592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45938.074542592592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45938.074542592592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45938.074542592592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45938.074542592592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45938.074542592592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45938.074542592592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45938.074542592592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45938.074542592592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45938.074542592592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45938.074542592592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45938.074542592592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45938.074542592592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45938.074542592592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45938.074542592592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45938.074542592592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45938.074542592592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45938.074542592592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45938.074542592592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45938.074542592592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45938.074542592592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45938.074542592592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45938.074542592592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45938.074542592592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45938.074542592592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45938.074542592592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45938.074542592592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45938.074542592592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45938.074542592592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45938.074542592592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45938.074542592592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45938.074542592592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45938.074542592592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45938.074542592592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45938.074542592592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45938.074542592592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45938.074542592592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45938.074542592592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45938.074542592592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45938.074542592592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45938.074542592592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45938.074542592592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45938.074542592592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45938.074542592592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45938.074542592592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45938.074542592592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45938.074542592592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45938.074542592592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45938.074542592592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45938.074542592592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45938.074542592592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45938.074542592592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45938.074542592592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45938.074542592592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45938.074542592592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45938.074542592592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45938.074542592592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45938.074542592592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45938.074542592592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45938.074542592592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45938.074542592592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45938.074542592592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45938.074542592592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45938.074542592592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45938.074542592592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45938.074542592592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45938.074542592592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45938.074542592592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45938.074542592592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45938.074542592592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45938.074542592592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45938.074542592592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45938.074542592592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45938.074542592592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45938.074542592592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45938.074542592592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45938.074542592592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45938.074542592592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45938.074542592592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45938.074542592592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45938.074542592592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45938.074542592592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45938.074542592592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45938.074542592592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45938.074542592592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45938.074542592592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45938.074542592592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45938.074542592592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2025-10-07T22:47:29Z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