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08" documentId="13_ncr:1_{F6CB121F-512D-4AA6-A0C1-0FB36C537598}" xr6:coauthVersionLast="47" xr6:coauthVersionMax="47" xr10:uidLastSave="{C0CB6AE8-A566-446E-931F-BEC3CE0AD3F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7" i="6"/>
  <c r="B10" i="6"/>
  <c r="G10" i="6"/>
  <c r="I10" i="6"/>
  <c r="J10" i="6"/>
  <c r="L10" i="6"/>
  <c r="G11" i="6"/>
  <c r="G6" i="6"/>
  <c r="G9" i="6"/>
  <c r="G12" i="6"/>
  <c r="G13" i="6"/>
  <c r="G14" i="6"/>
  <c r="G5" i="6"/>
  <c r="G2" i="6"/>
  <c r="G3" i="6"/>
  <c r="G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<sst xmlns="http://schemas.openxmlformats.org/spreadsheetml/2006/main" count="178584" uniqueCount="39077">
  <si>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</si>
  <si>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</si>
  <si>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</si>
  <si>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</si>
  <si>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</si>
  <si>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</si>
  <si>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</si>
  <si>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</si>
  <si>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</si>
  <si>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</si>
  <si>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</si>
  <si>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</si>
  <si>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</si>
  <si>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</si>
  <si>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</si>
  <si>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</si>
  <si>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</si>
  <si>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</si>
  <si>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</si>
  <si>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</si>
  <si>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</si>
  <si>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</si>
  <si>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</si>
  <si>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</si>
  <si>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</si>
  <si>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</si>
  <si>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</si>
  <si>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</si>
  <si>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</si>
  <si>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</si>
  <si>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</si>
  <si>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</si>
  <si>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</si>
  <si>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</si>
  <si>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</si>
  <si>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</si>
  <si>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</si>
  <si>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</si>
  <si>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</si>
  <si>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</si>
  <si>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</si>
  <si>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</si>
  <si>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</si>
  <si>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</si>
  <si>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</si>
  <si>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</si>
  <si>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</si>
  <si>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</si>
  <si>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</si>
  <si>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</si>
  <si>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</si>
  <si>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</si>
  <si>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</si>
  <si>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</si>
  <si>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</si>
  <si>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</si>
  <si>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</si>
  <si>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</si>
  <si>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</si>
  <si>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</si>
  <si>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</si>
  <si>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</si>
  <si>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</si>
  <si>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</si>
  <si>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</si>
  <si>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</si>
  <si>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</si>
  <si>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</si>
  <si>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</si>
  <si>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</si>
  <si>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</si>
  <si>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</si>
  <si>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</si>
  <si>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</si>
  <si>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</si>
  <si>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</si>
  <si>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</si>
  <si>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</si>
  <si>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</si>
  <si>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</si>
  <si>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</si>
  <si>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</si>
  <si>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</si>
  <si>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</si>
  <si>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</si>
  <si>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</si>
  <si>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</si>
  <si>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</si>
  <si>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</si>
  <si>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</si>
  <si>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</si>
  <si>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</si>
  <si>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</si>
  <si>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</si>
  <si>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</si>
  <si>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</si>
  <si>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</si>
  <si>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</si>
  <si>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</si>
  <si>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</si>
  <si>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</si>
  <si>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</si>
  <si>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</si>
  <si>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</si>
  <si>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</si>
  <si>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</si>
  <si>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</si>
  <si>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</si>
  <si>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</si>
  <si>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</si>
  <si>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</si>
  <si>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</si>
  <si>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</si>
  <si>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</si>
  <si>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</si>
  <si>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</si>
  <si>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</si>
  <si>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</si>
  <si>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</si>
  <si>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</si>
  <si>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</si>
  <si>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</si>
  <si>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</si>
  <si>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</si>
  <si>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</si>
  <si>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</si>
  <si>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</si>
  <si>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</si>
  <si>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</si>
  <si>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</si>
  <si>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</si>
  <si>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</si>
  <si>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</si>
  <si>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</si>
  <si>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</si>
  <si>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</si>
  <si>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</si>
  <si>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</si>
  <si>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</si>
  <si>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</si>
  <si>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</si>
  <si>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</si>
  <si>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</si>
  <si>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</si>
  <si>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</si>
  <si>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</si>
  <si>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</si>
  <si>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</si>
  <si>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</si>
  <si>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</si>
  <si>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</si>
  <si>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</si>
  <si>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</si>
  <si>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</si>
  <si>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</si>
  <si>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</si>
  <si>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</si>
  <si>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</si>
  <si>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</si>
  <si>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</si>
  <si>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</si>
  <si>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</si>
  <si>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</si>
  <si>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</si>
  <si>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</si>
  <si>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</si>
  <si>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</si>
  <si>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</si>
  <si>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</si>
  <si>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</si>
  <si>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</si>
  <si>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</si>
  <si>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</si>
  <si>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</si>
  <si>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</si>
  <si>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</si>
  <si>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</si>
  <si>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</si>
  <si>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</si>
  <si>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</si>
  <si>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</si>
  <si>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</si>
  <si>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</si>
  <si>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</si>
  <si>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</si>
  <si>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</si>
  <si>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</si>
  <si>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</si>
  <si>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</si>
  <si>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</si>
  <si>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</si>
  <si>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</si>
  <si>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</si>
  <si>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</si>
  <si>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</si>
  <si>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</si>
  <si>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</si>
  <si>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</si>
  <si>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</si>
  <si>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</si>
  <si>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</si>
  <si>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</si>
  <si>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</si>
  <si>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</si>
  <si>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</si>
  <si>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</si>
  <si>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</si>
  <si>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</si>
  <si>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</si>
  <si>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</si>
  <si>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</si>
  <si>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</si>
  <si>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</si>
  <si>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</si>
  <si>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</si>
  <si>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</si>
  <si>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</si>
  <si>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</si>
  <si>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</si>
  <si>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</si>
  <si>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</si>
  <si>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</si>
  <si>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</si>
  <si>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</si>
  <si>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</si>
  <si>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</si>
  <si>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</si>
  <si>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</si>
  <si>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</si>
  <si>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</si>
  <si>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</si>
  <si>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</si>
  <si>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</si>
  <si>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</si>
  <si>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</si>
  <si>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</si>
  <si>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</si>
  <si>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</si>
  <si>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</si>
  <si>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</si>
  <si>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</si>
  <si>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</si>
  <si>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</si>
  <si>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</si>
  <si>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</si>
  <si>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</si>
  <si>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</si>
  <si>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</si>
  <si>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</si>
  <si>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</si>
  <si>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</si>
  <si>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</si>
  <si>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</si>
  <si>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</si>
  <si>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</si>
  <si>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</si>
  <si>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</si>
  <si>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</si>
  <si>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</si>
  <si>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</si>
  <si>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</si>
  <si>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</si>
  <si>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</si>
  <si>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</si>
  <si>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</si>
  <si>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</si>
  <si>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</si>
  <si>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</si>
  <si>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</si>
  <si>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</si>
  <si>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</si>
  <si>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</si>
  <si>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</si>
  <si>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</si>
  <si>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</si>
  <si>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</si>
  <si>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</si>
  <si>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</si>
  <si>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</si>
  <si>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</si>
  <si>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</si>
  <si>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</si>
  <si>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</si>
  <si>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</si>
  <si>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</si>
  <si>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</si>
  <si>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</si>
  <si>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</si>
  <si>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</si>
  <si>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</si>
  <si>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</si>
  <si>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</si>
  <si>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</si>
  <si>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</si>
  <si>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</si>
  <si>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</si>
  <si>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</si>
  <si>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</si>
  <si>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</si>
  <si>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</si>
  <si>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</si>
  <si>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</si>
  <si>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</si>
  <si>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</si>
  <si>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</si>
  <si>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</si>
  <si>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</si>
  <si>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</si>
  <si>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</si>
  <si>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</si>
  <si>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</si>
  <si>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</si>
  <si>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</si>
  <si>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</si>
  <si>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</si>
  <si>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</si>
  <si>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</si>
  <si>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</si>
  <si>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</si>
  <si>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</si>
  <si>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</si>
  <si>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</si>
  <si>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</si>
  <si>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</si>
  <si>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</si>
  <si>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</si>
  <si>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</si>
  <si>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</si>
  <si>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</si>
  <si>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</si>
  <si>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</si>
  <si>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</si>
  <si>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</si>
  <si>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</si>
  <si>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</si>
  <si>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</si>
  <si>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</si>
  <si>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</si>
  <si>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</si>
  <si>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</si>
  <si>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</si>
  <si>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</si>
  <si>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</si>
  <si>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</si>
  <si>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</si>
  <si>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</si>
  <si>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</si>
  <si>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</si>
  <si>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</si>
  <si>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</si>
  <si>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</si>
  <si>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</si>
  <si>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</si>
  <si>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</si>
  <si>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</si>
  <si>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</si>
  <si>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</si>
  <si>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</si>
  <si>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</si>
  <si>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</si>
  <si>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</si>
  <si>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</si>
  <si>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</si>
  <si>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</si>
  <si>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</si>
  <si>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</si>
  <si>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</si>
  <si>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</si>
  <si>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</si>
  <si>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</si>
  <si>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</si>
  <si>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</si>
  <si>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</si>
  <si>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</si>
  <si>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</si>
  <si>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</si>
  <si>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</si>
  <si>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</si>
  <si>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</si>
  <si>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</si>
  <si>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</si>
  <si>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</si>
  <si>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</si>
  <si>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</si>
  <si>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</si>
  <si>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</si>
  <si>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</si>
  <si>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</si>
  <si>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</si>
  <si>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</si>
  <si>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</si>
  <si>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</si>
  <si>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</si>
  <si>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</si>
  <si>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</si>
  <si>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</si>
  <si>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</si>
  <si>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</si>
  <si>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</si>
  <si>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</si>
  <si>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</si>
  <si>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</si>
  <si>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</si>
  <si>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</si>
  <si>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</si>
  <si>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</si>
  <si>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</si>
  <si>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</si>
  <si>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</si>
  <si>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</si>
  <si>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</si>
  <si>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</si>
  <si>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</si>
  <si>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</si>
  <si>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</si>
  <si>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</si>
  <si>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</si>
  <si>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</si>
  <si>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</si>
  <si>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</si>
  <si>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</si>
  <si>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</si>
  <si>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</si>
  <si>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</si>
  <si>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</si>
  <si>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</si>
  <si>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</si>
  <si>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</si>
  <si>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</si>
  <si>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</si>
  <si>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</si>
  <si>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</si>
  <si>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</si>
  <si>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</si>
  <si>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</si>
  <si>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</si>
  <si>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</si>
  <si>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</si>
  <si>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</si>
  <si>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</si>
  <si>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</si>
  <si>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</si>
  <si>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</si>
  <si>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</si>
  <si>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</si>
  <si>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</si>
  <si>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</si>
  <si>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</si>
  <si>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</si>
  <si>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</si>
  <si>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</si>
  <si>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</si>
  <si>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</si>
  <si>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</si>
  <si>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</si>
  <si>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</si>
  <si>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</si>
  <si>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</si>
  <si>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</si>
  <si>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</si>
  <si>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</si>
  <si>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</si>
  <si>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</si>
  <si>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</si>
  <si>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</si>
  <si>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</si>
  <si>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</si>
  <si>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</si>
  <si>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</si>
  <si>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</si>
  <si>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</si>
  <si>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</si>
  <si>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</si>
  <si>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</si>
  <si>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</si>
  <si>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</si>
  <si>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</si>
  <si>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</si>
  <si>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</si>
  <si>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</si>
  <si>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</si>
  <si>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</si>
  <si>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</si>
  <si>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</si>
  <si>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</si>
  <si>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</si>
  <si>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</si>
  <si>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</si>
  <si>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</si>
  <si>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</si>
  <si>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</si>
  <si>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</si>
  <si>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</si>
  <si>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</si>
  <si>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</si>
  <si>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</si>
  <si>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</si>
  <si>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</si>
  <si>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</si>
  <si>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</si>
  <si>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</si>
  <si>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</si>
  <si>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</si>
  <si>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</si>
  <si>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</si>
  <si>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</si>
  <si>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</si>
  <si>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</si>
  <si>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</si>
  <si>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</si>
  <si>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</si>
  <si>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</si>
  <si>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</si>
  <si>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</si>
  <si>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</si>
  <si>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</si>
  <si>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</si>
  <si>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</si>
  <si>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</si>
  <si>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</si>
  <si>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</si>
  <si>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</si>
  <si>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</si>
  <si>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</si>
  <si>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</si>
  <si>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</si>
  <si>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</si>
  <si>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</si>
  <si>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</si>
  <si>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</si>
  <si>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</si>
  <si>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</si>
  <si>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</si>
  <si>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</si>
  <si>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</si>
  <si>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</si>
  <si>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</si>
  <si>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</si>
  <si>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</si>
  <si>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</si>
  <si>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</si>
  <si>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</si>
  <si>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</si>
  <si>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</si>
  <si>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</si>
  <si>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</si>
  <si>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</si>
  <si>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</si>
  <si>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</si>
  <si>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</si>
  <si>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</si>
  <si>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</si>
  <si>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</si>
  <si>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</si>
  <si>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</si>
  <si>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</si>
  <si>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</si>
  <si>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</si>
  <si>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</si>
  <si>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</si>
  <si>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</si>
  <si>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</si>
  <si>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</si>
  <si>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</si>
  <si>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</si>
  <si>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</si>
  <si>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</si>
  <si>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</si>
  <si>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</si>
  <si>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</si>
  <si>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</si>
  <si>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</si>
  <si>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</si>
  <si>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</si>
  <si>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</si>
  <si>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</si>
  <si>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</si>
  <si>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</si>
  <si>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</si>
  <si>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</si>
  <si>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</si>
  <si>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</si>
  <si>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</si>
  <si>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</si>
  <si>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</si>
  <si>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</si>
  <si>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</si>
  <si>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</si>
  <si>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</si>
  <si>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</si>
  <si>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</si>
  <si>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</si>
  <si>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</si>
  <si>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</si>
  <si>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</si>
  <si>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</si>
  <si>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</si>
  <si>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</si>
  <si>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</si>
  <si>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</si>
  <si>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</si>
  <si>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</si>
  <si>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</si>
  <si>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</si>
  <si>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</si>
  <si>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</si>
  <si>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</si>
  <si>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</si>
  <si>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</si>
  <si>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</si>
  <si>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</si>
  <si>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</si>
  <si>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</si>
  <si>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</si>
  <si>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</si>
  <si>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</si>
  <si>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</si>
  <si>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</si>
  <si>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</si>
  <si>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</si>
  <si>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</si>
  <si>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</si>
  <si>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</si>
  <si>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</si>
  <si>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</si>
  <si>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</si>
  <si>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</si>
  <si>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</si>
  <si>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</si>
  <si>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</si>
  <si>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</si>
  <si>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</si>
  <si>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</si>
  <si>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</si>
  <si>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</si>
  <si>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</si>
  <si>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</si>
  <si>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</si>
  <si>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</si>
  <si>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</si>
  <si>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</si>
  <si>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</si>
  <si>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</si>
  <si>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</si>
  <si>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</si>
  <si>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</si>
  <si>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</si>
  <si>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</si>
  <si>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</si>
  <si>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</si>
  <si>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</si>
  <si>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</si>
  <si>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</si>
  <si>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</si>
  <si>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</si>
  <si>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</si>
  <si>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</si>
  <si>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</si>
  <si>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</si>
  <si>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</si>
  <si>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</si>
  <si>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</si>
  <si>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</si>
  <si>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</si>
  <si>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</si>
  <si>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</si>
  <si>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</si>
  <si>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</si>
  <si>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</si>
  <si>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</si>
  <si>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</si>
  <si>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</si>
  <si>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</si>
  <si>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</si>
  <si>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</si>
  <si>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</si>
  <si>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</si>
  <si>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</si>
  <si>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</si>
  <si>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</si>
  <si>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</si>
  <si>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</si>
  <si>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</si>
  <si>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</si>
  <si>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</si>
  <si>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</si>
  <si>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</si>
  <si>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</si>
  <si>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</si>
  <si>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</si>
  <si>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</si>
  <si>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</si>
  <si>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</si>
  <si>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</si>
  <si>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</si>
  <si>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</si>
  <si>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</si>
  <si>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</si>
  <si>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</si>
  <si>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</si>
  <si>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</si>
  <si>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</si>
  <si>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</si>
  <si>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</si>
  <si>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</si>
  <si>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</si>
  <si>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</si>
  <si>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</si>
  <si>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</si>
  <si>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</si>
  <si>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</si>
  <si>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</si>
  <si>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</si>
  <si>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</si>
  <si>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</si>
  <si>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</si>
  <si>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</si>
  <si>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</si>
  <si>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</si>
  <si>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</si>
  <si>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</si>
  <si>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</si>
  <si>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</si>
  <si>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</si>
  <si>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</si>
  <si>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</si>
  <si>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</si>
  <si>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</si>
  <si>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</si>
  <si>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</si>
  <si>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</si>
  <si>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</si>
  <si>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</si>
  <si>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</si>
  <si>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</si>
  <si>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</si>
  <si>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</si>
  <si>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</si>
  <si>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</si>
  <si>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</si>
  <si>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</si>
  <si>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</si>
  <si>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</si>
  <si>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</si>
  <si>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</si>
  <si>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</si>
  <si>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</si>
  <si>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</si>
  <si>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</si>
  <si>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</si>
  <si>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</si>
  <si>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</si>
  <si>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</si>
  <si>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</si>
  <si>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</si>
  <si>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</si>
  <si>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</si>
  <si>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</si>
  <si>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</si>
  <si>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</si>
  <si>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</si>
  <si>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</si>
  <si>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</si>
  <si>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</si>
  <si>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</si>
  <si>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</si>
  <si>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</si>
  <si>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</si>
  <si>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</si>
  <si>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</si>
  <si>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</si>
  <si>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</si>
  <si>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</si>
  <si>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</si>
  <si>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</si>
  <si>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</si>
  <si>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</si>
  <si>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</si>
  <si>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</si>
  <si>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</si>
  <si>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</si>
  <si>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</si>
  <si>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</si>
  <si>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</si>
  <si>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</si>
  <si>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</si>
  <si>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</si>
  <si>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</si>
  <si>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</si>
  <si>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</si>
  <si>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</si>
  <si>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</si>
  <si>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</si>
  <si>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</si>
  <si>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</si>
  <si>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</si>
  <si>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</si>
  <si>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</si>
  <si>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</si>
  <si>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</si>
  <si>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</si>
  <si>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</si>
  <si>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</si>
  <si>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</si>
  <si>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</si>
  <si>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</si>
  <si>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</si>
  <si>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</si>
  <si>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</si>
  <si>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</si>
  <si>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</si>
  <si>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</si>
  <si>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</si>
  <si>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</si>
  <si>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</si>
  <si>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</si>
  <si>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</si>
  <si>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</si>
  <si>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</si>
  <si>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</si>
  <si>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</si>
  <si>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</si>
  <si>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</si>
  <si>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</si>
  <si>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</si>
  <si>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</si>
  <si>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</si>
  <si>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</si>
  <si>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</si>
  <si>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</si>
  <si>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</si>
  <si>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</si>
  <si>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</si>
  <si>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</si>
  <si>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</si>
  <si>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</si>
  <si>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</si>
  <si>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</si>
  <si>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</si>
  <si>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</si>
  <si>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</si>
  <si>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</si>
  <si>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</si>
  <si>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</si>
  <si>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</si>
  <si>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</si>
  <si>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</si>
  <si>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</si>
  <si>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</si>
  <si>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</si>
  <si>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</si>
  <si>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</si>
  <si>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</si>
  <si>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</si>
  <si>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</si>
  <si>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</si>
  <si>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</si>
  <si>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</si>
  <si>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</si>
  <si>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</si>
  <si>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</si>
  <si>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</si>
  <si>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</si>
  <si>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</si>
  <si>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</si>
  <si>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</si>
  <si>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</si>
  <si>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</si>
  <si>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</si>
  <si>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</si>
  <si>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</si>
  <si>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</si>
  <si>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</si>
  <si>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</si>
  <si>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</si>
  <si>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</si>
  <si>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</si>
  <si>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</si>
  <si>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</si>
  <si>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</si>
  <si>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</si>
  <si>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</si>
  <si>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</si>
  <si>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</si>
  <si>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</si>
  <si>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</si>
  <si>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</si>
  <si>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</si>
  <si>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</si>
  <si>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</si>
  <si>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</si>
  <si>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</si>
  <si>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</si>
  <si>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</si>
  <si>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</si>
  <si>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</si>
  <si>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</si>
  <si>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</si>
  <si>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</si>
  <si>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</si>
  <si>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</si>
  <si>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</si>
  <si>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</si>
  <si>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</si>
  <si>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</si>
  <si>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</si>
  <si>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</si>
  <si>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</si>
  <si>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</si>
  <si>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</si>
  <si>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</si>
  <si>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</si>
  <si>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</si>
  <si>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</si>
  <si>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</si>
  <si>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</si>
  <si>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</si>
  <si>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</si>
  <si>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</si>
  <si>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</si>
  <si>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</si>
  <si>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</si>
  <si>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</si>
  <si>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</si>
  <si>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</si>
  <si>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</si>
  <si>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</si>
  <si>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</si>
  <si>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</si>
  <si>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</si>
  <si>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</si>
  <si>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</si>
  <si>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</si>
  <si>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</si>
  <si>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</si>
  <si>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</si>
  <si>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</si>
  <si>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</si>
  <si>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</si>
  <si>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</si>
  <si>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</si>
  <si>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</si>
  <si>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</si>
  <si>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</si>
  <si>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</si>
  <si>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</si>
  <si>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</si>
  <si>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</si>
  <si>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</si>
  <si>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</si>
  <si>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</si>
  <si>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</si>
  <si>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</si>
  <si>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</si>
  <si>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</si>
  <si>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</si>
  <si>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</si>
  <si>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</si>
  <si>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</si>
  <si>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</si>
  <si>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</si>
  <si>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</si>
  <si>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</si>
  <si>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</si>
  <si>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</si>
  <si>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</si>
  <si>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</si>
  <si>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</si>
  <si>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</si>
  <si>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</si>
  <si>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</si>
  <si>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</si>
  <si>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</si>
  <si>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</si>
  <si>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</si>
  <si>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</si>
  <si>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</si>
  <si>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</si>
  <si>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</si>
  <si>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</si>
  <si>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</si>
  <si>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</si>
  <si>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</si>
  <si>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</si>
  <si>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</si>
  <si>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</si>
  <si>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</si>
  <si>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</si>
  <si>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</si>
  <si>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</si>
  <si>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</si>
  <si>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</si>
  <si>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</si>
  <si>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</si>
  <si>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</si>
  <si>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</si>
  <si>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</si>
  <si>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</si>
  <si>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</si>
  <si>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</si>
  <si>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</si>
  <si>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</si>
  <si>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</si>
  <si>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</si>
  <si>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</si>
  <si>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</si>
  <si>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</si>
  <si>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</si>
  <si>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</si>
  <si>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</si>
  <si>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</si>
  <si>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</si>
  <si>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</si>
  <si>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</si>
  <si>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</si>
  <si>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</si>
  <si>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</si>
  <si>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</si>
  <si>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</si>
  <si>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</si>
  <si>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</si>
  <si>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</si>
  <si>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</si>
  <si>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</si>
  <si>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</si>
  <si>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</si>
  <si>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</si>
  <si>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</si>
  <si>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</si>
  <si>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</si>
  <si>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</si>
  <si>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</si>
  <si>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</si>
  <si>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</si>
  <si>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</si>
  <si>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</si>
  <si>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</si>
  <si>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</si>
  <si>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</si>
  <si>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</si>
  <si>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</si>
  <si>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</si>
  <si>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</si>
  <si>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</si>
  <si>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</si>
  <si>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</si>
  <si>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</si>
  <si>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</si>
  <si>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</si>
  <si>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</si>
  <si>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</si>
  <si>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</si>
  <si>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</si>
  <si>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</si>
  <si>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</si>
  <si>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</si>
  <si>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</si>
  <si>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</si>
  <si>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</si>
  <si>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</si>
  <si>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</si>
  <si>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</si>
  <si>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</si>
  <si>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</si>
  <si>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</si>
  <si>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</si>
  <si>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</si>
  <si>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</si>
  <si>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</si>
  <si>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</si>
  <si>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</si>
  <si>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</si>
  <si>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</si>
  <si>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</si>
  <si>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</si>
  <si>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</si>
  <si>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</si>
  <si>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</si>
  <si>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</si>
  <si>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</si>
  <si>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</si>
  <si>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</si>
  <si>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</si>
  <si>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</si>
  <si>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</si>
  <si>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</si>
  <si>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</si>
  <si>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</si>
  <si>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</si>
  <si>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</si>
  <si>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</si>
  <si>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</si>
  <si>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</si>
  <si>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</si>
  <si>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</si>
  <si>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</si>
  <si>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</si>
  <si>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</si>
  <si>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</si>
  <si>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</si>
  <si>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</si>
  <si>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</si>
  <si>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</si>
  <si>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</si>
  <si>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</si>
  <si>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</si>
  <si>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</si>
  <si>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</si>
  <si>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</si>
  <si>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</si>
  <si>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</si>
  <si>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</si>
  <si>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</si>
  <si>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</si>
  <si>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</si>
  <si>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</si>
  <si>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</si>
  <si>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</si>
  <si>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</si>
  <si>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</si>
  <si>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</si>
  <si>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</si>
  <si>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</si>
  <si>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</si>
  <si>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</si>
  <si>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</si>
  <si>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</si>
  <si>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</si>
  <si>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</si>
  <si>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</si>
  <si>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</si>
  <si>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</si>
  <si>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</si>
  <si>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</si>
  <si>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</si>
  <si>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</si>
  <si>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</si>
  <si>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</si>
  <si>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</si>
  <si>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</si>
  <si>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</si>
  <si>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</si>
  <si>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</si>
  <si>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</si>
  <si>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</si>
  <si>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</si>
  <si>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</si>
  <si>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</si>
  <si>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</si>
  <si>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</si>
  <si>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</si>
  <si>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</si>
  <si>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</si>
  <si>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</si>
  <si>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</si>
  <si>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</si>
  <si>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</si>
  <si>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</si>
  <si>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</si>
  <si>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</si>
  <si>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</si>
  <si>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</si>
  <si>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</si>
  <si>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</si>
  <si>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</si>
  <si>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</si>
  <si>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</si>
  <si>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</si>
  <si>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</si>
  <si>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</si>
  <si>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</si>
  <si>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</si>
  <si>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</si>
  <si>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</si>
  <si>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</si>
  <si>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</si>
  <si>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</si>
  <si>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</si>
  <si>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</si>
  <si>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</si>
  <si>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</si>
  <si>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</si>
  <si>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</si>
  <si>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</si>
  <si>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</si>
  <si>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</si>
  <si>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</si>
  <si>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</si>
  <si>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</si>
  <si>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</si>
  <si>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</si>
  <si>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</si>
  <si>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</si>
  <si>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</si>
  <si>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</si>
  <si>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</si>
  <si>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</si>
  <si>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</si>
  <si>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</si>
  <si>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</si>
  <si>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</si>
  <si>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</si>
  <si>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</si>
  <si>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</si>
  <si>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</si>
  <si>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</si>
  <si>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</si>
  <si>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</si>
  <si>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</si>
  <si>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</si>
  <si>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</si>
  <si>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</si>
  <si>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</si>
  <si>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</si>
  <si>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</si>
  <si>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</si>
  <si>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</si>
  <si>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</si>
  <si>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</si>
  <si>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</si>
  <si>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</si>
  <si>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</si>
  <si>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</si>
  <si>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</si>
  <si>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</si>
  <si>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</si>
  <si>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</si>
  <si>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</si>
  <si>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</si>
  <si>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</si>
  <si>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</si>
  <si>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</si>
  <si>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</si>
  <si>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</si>
  <si>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</si>
  <si>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</si>
  <si>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</si>
  <si>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</si>
  <si>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</si>
  <si>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</si>
  <si>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</si>
  <si>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</si>
  <si>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</si>
  <si>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</si>
  <si>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</si>
  <si>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</si>
  <si>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</si>
  <si>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</si>
  <si>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</si>
  <si>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</si>
  <si>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</si>
  <si>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</si>
  <si>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</si>
  <si>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</si>
  <si>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</si>
  <si>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</si>
  <si>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</si>
  <si>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</si>
  <si>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</si>
  <si>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</si>
  <si>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</si>
  <si>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</si>
  <si>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</si>
  <si>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</si>
  <si>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</si>
  <si>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</si>
  <si>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</si>
  <si>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</si>
  <si>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</si>
  <si>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</si>
  <si>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</si>
  <si>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</si>
  <si>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</si>
  <si>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</si>
  <si>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</si>
  <si>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</si>
  <si>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</si>
  <si>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</si>
  <si>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</si>
  <si>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</si>
  <si>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</si>
  <si>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</si>
  <si>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</si>
  <si>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</si>
  <si>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</si>
  <si>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</si>
  <si>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</si>
  <si>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</si>
  <si>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</si>
  <si>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</si>
  <si>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</si>
  <si>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</si>
  <si>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</si>
  <si>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</si>
  <si>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</si>
  <si>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</si>
  <si>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</si>
  <si>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</si>
  <si>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</si>
  <si>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</si>
  <si>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</si>
  <si>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</si>
  <si>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</si>
  <si>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</si>
  <si>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</si>
  <si>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</si>
  <si>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</si>
  <si>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</si>
  <si>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</si>
  <si>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</si>
  <si>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</si>
  <si>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</si>
  <si>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</si>
  <si>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</si>
  <si>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</si>
  <si>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</si>
  <si>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</si>
  <si>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</si>
  <si>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</si>
  <si>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</si>
  <si>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</si>
  <si>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</si>
  <si>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</si>
  <si>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</si>
  <si>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</si>
  <si>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</si>
  <si>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</si>
  <si>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</si>
  <si>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</si>
  <si>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</si>
  <si>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</si>
  <si>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</si>
  <si>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</si>
  <si>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</si>
  <si>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</si>
  <si>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</si>
  <si>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</si>
  <si>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</si>
  <si>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</si>
  <si>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</si>
  <si>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</si>
  <si>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</si>
  <si>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</si>
  <si>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</si>
  <si>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</si>
  <si>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</si>
  <si>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</si>
  <si>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</si>
  <si>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</si>
  <si>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</si>
  <si>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</si>
  <si>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</si>
  <si>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</si>
  <si>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</si>
  <si>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</si>
  <si>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</si>
  <si>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</si>
  <si>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</si>
  <si>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</si>
  <si>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</si>
  <si>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</si>
  <si>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</si>
  <si>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</si>
  <si>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</si>
  <si>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</si>
  <si>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</si>
  <si>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</si>
  <si>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</si>
  <si>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</si>
  <si>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</si>
  <si>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</si>
  <si>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</si>
  <si>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</si>
  <si>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</si>
  <si>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</si>
  <si>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</si>
  <si>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</si>
  <si>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</si>
  <si>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</si>
  <si>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</si>
  <si>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</si>
  <si>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</si>
  <si>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</si>
  <si>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</si>
  <si>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</si>
  <si>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</si>
  <si>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</si>
  <si>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</si>
  <si>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</si>
  <si>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</si>
  <si>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</si>
  <si>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</si>
  <si>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</si>
  <si>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</si>
  <si>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</si>
  <si>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</si>
  <si>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</si>
  <si>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</si>
  <si>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</si>
  <si>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</si>
  <si>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</si>
  <si>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</si>
  <si>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</si>
  <si>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</si>
  <si>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</si>
  <si>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</si>
  <si>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</si>
  <si>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</si>
  <si>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</si>
  <si>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</si>
  <si>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</si>
  <si>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</si>
  <si>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</si>
  <si>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</si>
  <si>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</si>
  <si>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</si>
  <si>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</si>
  <si>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</si>
  <si>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</si>
  <si>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</si>
  <si>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</si>
  <si>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</si>
  <si>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</si>
  <si>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</si>
  <si>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</si>
  <si>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</si>
  <si>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</si>
  <si>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</si>
  <si>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</si>
  <si>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</si>
  <si>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</si>
  <si>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</si>
  <si>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</si>
  <si>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</si>
  <si>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</si>
  <si>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</si>
  <si>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</si>
  <si>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</si>
  <si>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</si>
  <si>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</si>
  <si>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</si>
  <si>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</si>
  <si>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</si>
  <si>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</si>
  <si>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</si>
  <si>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</si>
  <si>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</si>
  <si>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</si>
  <si>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</si>
  <si>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</si>
  <si>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</si>
  <si>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</si>
  <si>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</si>
  <si>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</si>
  <si>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</si>
  <si>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</si>
  <si>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</si>
  <si>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</si>
  <si>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</si>
  <si>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</si>
  <si>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</si>
  <si>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</si>
  <si>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</si>
  <si>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</si>
  <si>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</si>
  <si>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</si>
  <si>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</si>
  <si>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</si>
  <si>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</si>
  <si>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</si>
  <si>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</si>
  <si>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</si>
  <si>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</si>
  <si>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</si>
  <si>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</si>
  <si>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</si>
  <si>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</si>
  <si>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</si>
  <si>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</si>
  <si>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</si>
  <si>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</si>
  <si>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</si>
  <si>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</si>
  <si>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</si>
  <si>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</si>
  <si>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</si>
  <si>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</si>
  <si>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</si>
  <si>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</si>
  <si>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</si>
  <si>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</si>
  <si>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</si>
  <si>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</si>
  <si>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</si>
  <si>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</si>
  <si>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</si>
  <si>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</si>
  <si>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</si>
  <si>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</si>
  <si>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</si>
  <si>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</si>
  <si>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</si>
  <si>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</si>
  <si>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</si>
  <si>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</si>
  <si>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</si>
  <si>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</si>
  <si>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</si>
  <si>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</si>
  <si>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</si>
  <si>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</si>
  <si>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</si>
  <si>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</si>
  <si>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</si>
  <si>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</si>
  <si>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</si>
  <si>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</si>
  <si>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</si>
  <si>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</si>
  <si>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</si>
  <si>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</si>
  <si>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</si>
  <si>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</si>
  <si>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</si>
  <si>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</si>
  <si>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</si>
  <si>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</si>
  <si>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</si>
  <si>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</si>
  <si>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</si>
  <si>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</si>
  <si>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</si>
  <si>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</si>
  <si>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</si>
  <si>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</si>
  <si>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</si>
  <si>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</si>
  <si>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</si>
  <si>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</si>
  <si>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</si>
  <si>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</si>
  <si>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</si>
  <si>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</si>
  <si>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</si>
  <si>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</si>
  <si>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</si>
  <si>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</si>
  <si>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</si>
  <si>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</si>
  <si>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</si>
  <si>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</si>
  <si>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</si>
  <si>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</si>
  <si>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</si>
  <si>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</si>
  <si>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</si>
  <si>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</si>
  <si>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</si>
  <si>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</si>
  <si>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</si>
  <si>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</si>
  <si>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</si>
  <si>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</si>
  <si>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</si>
  <si>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</si>
  <si>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</si>
  <si>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</si>
  <si>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</si>
  <si>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</si>
  <si>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</si>
  <si>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</si>
  <si>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</si>
  <si>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</si>
  <si>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</si>
  <si>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</si>
  <si>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</si>
  <si>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</si>
  <si>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</si>
  <si>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</si>
  <si>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</si>
  <si>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</si>
  <si>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</si>
  <si>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</si>
  <si>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</si>
  <si>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</si>
  <si>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</si>
  <si>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</si>
  <si>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</si>
  <si>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</si>
  <si>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</si>
  <si>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</si>
  <si>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</si>
  <si>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</si>
  <si>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</si>
  <si>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</si>
  <si>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</si>
  <si>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</si>
  <si>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</si>
  <si>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</si>
  <si>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</si>
  <si>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</si>
  <si>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</si>
  <si>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</si>
  <si>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</si>
  <si>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</si>
  <si>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</si>
  <si>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</si>
  <si>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</si>
  <si>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</si>
  <si>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</si>
  <si>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</si>
  <si>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</si>
  <si>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</si>
  <si>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</si>
  <si>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</si>
  <si>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</si>
  <si>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</si>
  <si>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</si>
  <si>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</si>
  <si>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</si>
  <si>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</si>
  <si>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</si>
  <si>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</si>
  <si>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</si>
  <si>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</si>
  <si>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</si>
  <si>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</si>
  <si>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</si>
  <si>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</si>
  <si>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</si>
  <si>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</si>
  <si>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</si>
  <si>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</si>
  <si>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</si>
  <si>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</si>
  <si>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</si>
  <si>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</si>
  <si>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</si>
  <si>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</si>
  <si>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</si>
  <si>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</si>
  <si>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</si>
  <si>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</si>
  <si>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</si>
  <si>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</si>
  <si>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</si>
  <si>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</si>
  <si>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</si>
  <si>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</si>
  <si>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</si>
  <si>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</si>
  <si>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</si>
  <si>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</si>
  <si>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</si>
  <si>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</si>
  <si>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</si>
  <si>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</si>
  <si>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</si>
  <si>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</si>
  <si>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</si>
  <si>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</si>
  <si>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</si>
  <si>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</si>
  <si>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</si>
  <si>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</si>
  <si>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</si>
  <si>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</si>
  <si>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</si>
  <si>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</si>
  <si>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</si>
  <si>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</si>
  <si>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</si>
  <si>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</si>
  <si>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</si>
  <si>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</si>
  <si>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</si>
  <si>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</si>
  <si>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</si>
  <si>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</si>
  <si>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</si>
  <si>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</si>
  <si>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</si>
  <si>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</si>
  <si>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</si>
  <si>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</si>
  <si>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</si>
  <si>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</si>
  <si>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</si>
  <si>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</si>
  <si>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</si>
  <si>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</si>
  <si>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</si>
  <si>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</si>
  <si>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</si>
  <si>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</si>
  <si>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</si>
  <si>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</si>
  <si>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</si>
  <si>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</si>
  <si>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</si>
  <si>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</si>
  <si>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</si>
  <si>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</si>
  <si>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</si>
  <si>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</si>
  <si>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</si>
  <si>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</si>
  <si>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</si>
  <si>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</si>
  <si>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</si>
  <si>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</si>
  <si>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</si>
  <si>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</si>
  <si>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</si>
  <si>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</si>
  <si>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</si>
  <si>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</si>
  <si>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</si>
  <si>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</si>
  <si>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</si>
  <si>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</si>
  <si>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</si>
  <si>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</si>
  <si>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</si>
  <si>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</si>
  <si>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</si>
  <si>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</si>
  <si>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</si>
  <si>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</si>
  <si>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</si>
  <si>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</si>
  <si>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</si>
  <si>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</si>
  <si>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</si>
  <si>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</si>
  <si>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</si>
  <si>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</si>
  <si>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</si>
  <si>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</si>
  <si>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</si>
  <si>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</si>
  <si>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</si>
  <si>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</si>
  <si>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</si>
  <si>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</si>
  <si>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</si>
  <si>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</si>
  <si>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</si>
  <si>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</si>
  <si>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</si>
  <si>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</si>
  <si>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</si>
  <si>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</si>
  <si>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</si>
  <si>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</si>
  <si>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</si>
  <si>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</si>
  <si>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</si>
  <si>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</si>
  <si>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</si>
  <si>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</si>
  <si>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</si>
  <si>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</si>
  <si>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</si>
  <si>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</si>
  <si>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</si>
  <si>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</si>
  <si>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</si>
  <si>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</si>
  <si>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</si>
  <si>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</si>
  <si>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</si>
  <si>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</si>
  <si>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</si>
  <si>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</si>
  <si>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</si>
  <si>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</si>
  <si>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</si>
  <si>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</si>
  <si>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</si>
  <si>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</si>
  <si>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</si>
  <si>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</si>
  <si>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</si>
  <si>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</si>
  <si>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</si>
  <si>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</si>
  <si>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</si>
  <si>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</si>
  <si>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</si>
  <si>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</si>
  <si>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</si>
  <si>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</si>
  <si>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</si>
  <si>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</si>
  <si>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</si>
  <si>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</si>
  <si>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</si>
  <si>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</si>
  <si>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</si>
  <si>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</si>
  <si>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</si>
  <si>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</si>
  <si>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</si>
  <si>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</si>
  <si>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</si>
  <si>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</si>
  <si>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</si>
  <si>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</si>
  <si>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</si>
  <si>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</si>
  <si>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</si>
  <si>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</si>
  <si>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</si>
  <si>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</si>
  <si>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</si>
  <si>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</si>
  <si>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</si>
  <si>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</si>
  <si>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</si>
  <si>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</si>
  <si>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</si>
  <si>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</si>
  <si>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</si>
  <si>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</si>
  <si>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</si>
  <si>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</si>
  <si>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</si>
  <si>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</si>
  <si>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</si>
  <si>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</si>
  <si>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</si>
  <si>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</si>
  <si>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</si>
  <si>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</si>
  <si>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</si>
  <si>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</si>
  <si>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</si>
  <si>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</si>
  <si>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</si>
  <si>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</si>
  <si>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</si>
  <si>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</si>
  <si>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</si>
  <si>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</si>
  <si>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</si>
  <si>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</si>
  <si>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</si>
  <si>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</si>
  <si>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</si>
  <si>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</si>
  <si>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</si>
  <si>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</si>
  <si>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</si>
  <si>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</si>
  <si>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</si>
  <si>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</si>
  <si>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</si>
  <si>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</si>
  <si>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</si>
  <si>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</si>
  <si>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</si>
  <si>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</si>
  <si>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</si>
  <si>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</si>
  <si>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</si>
  <si>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</si>
  <si>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</si>
  <si>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</si>
  <si>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</si>
  <si>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</si>
  <si>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</si>
  <si>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</si>
  <si>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</si>
  <si>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</si>
  <si>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</si>
  <si>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</si>
  <si>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</si>
  <si>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</si>
  <si>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</si>
  <si>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</si>
  <si>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</si>
  <si>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</si>
  <si>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</si>
  <si>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</si>
  <si>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</si>
  <si>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</si>
  <si>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</si>
  <si>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</si>
  <si>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</si>
  <si>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</si>
  <si>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</si>
  <si>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</si>
  <si>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</si>
  <si>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</si>
  <si>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</si>
  <si>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</si>
  <si>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</si>
  <si>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</si>
  <si>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</si>
  <si>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</si>
  <si>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</si>
  <si>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</si>
  <si>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</si>
  <si>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</si>
  <si>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</si>
  <si>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</si>
  <si>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</si>
  <si>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</si>
  <si>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</si>
  <si>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</si>
  <si>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</si>
  <si>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</si>
  <si>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</si>
  <si>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</si>
  <si>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</si>
  <si>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</si>
  <si>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</si>
  <si>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</si>
  <si>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</si>
  <si>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</si>
  <si>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</si>
  <si>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</si>
  <si>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</si>
  <si>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</si>
  <si>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</si>
  <si>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</si>
  <si>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</si>
  <si>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</si>
  <si>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</si>
  <si>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</si>
  <si>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</si>
  <si>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</si>
  <si>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</si>
  <si>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</si>
  <si>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</si>
  <si>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</si>
  <si>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</si>
  <si>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</si>
  <si>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</si>
  <si>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</si>
  <si>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</si>
  <si>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</si>
  <si>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</si>
  <si>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</si>
  <si>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</si>
  <si>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</si>
  <si>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</si>
  <si>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</si>
  <si>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</si>
  <si>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</si>
  <si>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</si>
  <si>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</si>
  <si>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</si>
  <si>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</si>
  <si>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</si>
  <si>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</si>
  <si>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</si>
  <si>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</si>
  <si>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</si>
  <si>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</si>
  <si>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</si>
  <si>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</si>
  <si>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</si>
  <si>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</si>
  <si>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</si>
  <si>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</si>
  <si>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</si>
  <si>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</si>
  <si>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</si>
  <si>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</si>
  <si>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</si>
  <si>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</si>
  <si>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</si>
  <si>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</si>
  <si>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</si>
  <si>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</si>
  <si>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</si>
  <si>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</si>
  <si>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</si>
  <si>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</si>
  <si>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</si>
  <si>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</si>
  <si>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</si>
  <si>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</si>
  <si>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</si>
  <si>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</si>
  <si>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</si>
  <si>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</si>
  <si>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</si>
  <si>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</si>
  <si>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</si>
  <si>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</si>
  <si>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</si>
  <si>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</si>
  <si>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</si>
  <si>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</si>
  <si>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</si>
  <si>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</si>
  <si>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</si>
  <si>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</si>
  <si>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</si>
  <si>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</si>
  <si>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</si>
  <si>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</si>
  <si>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</si>
  <si>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</si>
  <si>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</si>
  <si>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</si>
  <si>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</si>
  <si>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</si>
  <si>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</si>
  <si>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</si>
  <si>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</si>
  <si>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</si>
  <si>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</si>
  <si>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</si>
  <si>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</si>
  <si>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</si>
  <si>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</si>
  <si>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</si>
  <si>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</si>
  <si>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</si>
  <si>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</si>
  <si>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</si>
  <si>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</si>
  <si>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</si>
  <si>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</si>
  <si>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</si>
  <si>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</si>
  <si>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</si>
  <si>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</si>
  <si>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</si>
  <si>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</si>
  <si>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</si>
  <si>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</si>
  <si>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</si>
  <si>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</si>
  <si>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</si>
  <si>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</si>
  <si>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</si>
  <si>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</si>
  <si>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</si>
  <si>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</si>
  <si>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</si>
  <si>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</si>
  <si>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</si>
  <si>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</si>
  <si>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</si>
  <si>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</si>
  <si>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</si>
  <si>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</si>
  <si>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</si>
  <si>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</si>
  <si>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</si>
  <si>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</si>
  <si>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</si>
  <si>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</si>
  <si>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</si>
  <si>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</si>
  <si>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</si>
  <si>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</si>
  <si>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</si>
  <si>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</si>
  <si>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</si>
  <si>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</si>
  <si>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</si>
  <si>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</si>
  <si>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</si>
  <si>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</si>
  <si>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</si>
  <si>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</si>
  <si>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</si>
  <si>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</si>
  <si>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</si>
  <si>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</si>
  <si>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</si>
  <si>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</si>
  <si>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</si>
  <si>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</si>
  <si>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</si>
  <si>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</si>
  <si>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</si>
  <si>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</si>
  <si>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</si>
  <si>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</si>
  <si>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</si>
  <si>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</si>
  <si>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</si>
  <si>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</si>
  <si>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</si>
  <si>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</si>
  <si>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</si>
  <si>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</si>
  <si>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</si>
  <si>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</si>
  <si>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</si>
  <si>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</si>
  <si>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</si>
  <si>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</si>
  <si>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</si>
  <si>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</si>
  <si>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</si>
  <si>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</si>
  <si>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</si>
  <si>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</si>
  <si>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</si>
  <si>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</si>
  <si>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</si>
  <si>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</si>
  <si>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</si>
  <si>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</si>
  <si>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</si>
  <si>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</si>
  <si>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</si>
  <si>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</si>
  <si>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</si>
  <si>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</si>
  <si>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</si>
  <si>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</si>
  <si>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</si>
  <si>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</si>
  <si>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</si>
  <si>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</si>
  <si>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</si>
  <si>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</si>
  <si>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</si>
  <si>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</si>
  <si>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</si>
  <si>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</si>
  <si>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</si>
  <si>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</si>
  <si>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</si>
  <si>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</si>
  <si>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</si>
  <si>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</si>
  <si>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</si>
  <si>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</si>
  <si>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</si>
  <si>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</si>
  <si>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</si>
  <si>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</si>
  <si>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</si>
  <si>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</si>
  <si>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</si>
  <si>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</si>
  <si>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</si>
  <si>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</si>
  <si>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</si>
  <si>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</si>
  <si>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</si>
  <si>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</si>
  <si>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</si>
  <si>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</si>
  <si>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</si>
  <si>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</si>
  <si>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</si>
  <si>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</si>
  <si>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</si>
  <si>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</si>
  <si>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</si>
  <si>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</si>
  <si>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</si>
  <si>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</si>
  <si>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</si>
  <si>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</si>
  <si>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</si>
  <si>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</si>
  <si>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</si>
  <si>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</si>
  <si>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</si>
  <si>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</si>
  <si>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</si>
  <si>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</si>
  <si>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</si>
  <si>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</si>
  <si>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</si>
  <si>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</si>
  <si>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</si>
  <si>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</si>
  <si>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</si>
  <si>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</si>
  <si>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</si>
  <si>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</si>
  <si>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</si>
  <si>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</si>
  <si>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</si>
  <si>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</si>
  <si>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</si>
  <si>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</si>
  <si>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</si>
  <si>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</si>
  <si>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</si>
  <si>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</si>
  <si>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</si>
  <si>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</si>
  <si>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</si>
  <si>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</si>
  <si>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</si>
  <si>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</si>
  <si>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</si>
  <si>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</si>
  <si>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</si>
  <si>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</si>
  <si>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</si>
  <si>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</si>
  <si>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</si>
  <si>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</si>
  <si>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</si>
  <si>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</si>
  <si>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</si>
  <si>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</si>
  <si>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</si>
  <si>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</si>
  <si>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</si>
  <si>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</si>
  <si>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</si>
  <si>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</si>
  <si>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</si>
  <si>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</si>
  <si>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</si>
  <si>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</si>
  <si>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</si>
  <si>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</si>
  <si>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</si>
  <si>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</si>
  <si>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</si>
  <si>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</si>
  <si>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</si>
  <si>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</si>
  <si>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</si>
  <si>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</si>
  <si>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</si>
  <si>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</si>
  <si>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</si>
  <si>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</si>
  <si>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</si>
  <si>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</si>
  <si>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</si>
  <si>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</si>
  <si>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</si>
  <si>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</si>
  <si>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</si>
  <si>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</si>
  <si>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</si>
  <si>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</si>
  <si>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</si>
  <si>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</si>
  <si>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</si>
  <si>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</si>
  <si>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</si>
  <si>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</si>
  <si>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</si>
  <si>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</si>
  <si>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</si>
  <si>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</si>
  <si>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</si>
  <si>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</si>
  <si>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</si>
  <si>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</si>
  <si>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</si>
  <si>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</si>
  <si>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</si>
  <si>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</si>
  <si>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</si>
  <si>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</si>
  <si>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</si>
  <si>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</si>
  <si>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</si>
  <si>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</si>
  <si>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</si>
  <si>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</si>
  <si>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</si>
  <si>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</si>
  <si>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</si>
  <si>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</si>
  <si>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</si>
  <si>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</si>
  <si>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</si>
  <si>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</si>
  <si>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</si>
  <si>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</si>
  <si>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</si>
  <si>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</si>
  <si>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</si>
  <si>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</si>
  <si>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</si>
  <si>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</si>
  <si>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</si>
  <si>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</si>
  <si>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</si>
  <si>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</si>
  <si>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</si>
  <si>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</si>
  <si>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</si>
  <si>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</si>
  <si>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</si>
  <si>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</si>
  <si>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</si>
  <si>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</si>
  <si>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</si>
  <si>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</si>
  <si>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</si>
  <si>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</si>
  <si>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</si>
  <si>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</si>
  <si>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</si>
  <si>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</si>
  <si>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</si>
  <si>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</si>
  <si>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</si>
  <si>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</si>
  <si>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</si>
  <si>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</si>
  <si>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</si>
  <si>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</si>
  <si>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</si>
  <si>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</si>
  <si>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</si>
  <si>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</si>
  <si>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</si>
  <si>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</si>
  <si>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</si>
  <si>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</si>
  <si>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</si>
  <si>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</si>
  <si>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</si>
  <si>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</si>
  <si>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</si>
  <si>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</si>
  <si>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</si>
  <si>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</si>
  <si>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</si>
  <si>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</si>
  <si>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</si>
  <si>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</si>
  <si>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</si>
  <si>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</si>
  <si>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</si>
  <si>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</si>
  <si>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</si>
  <si>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</si>
  <si>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</si>
  <si>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</si>
  <si>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</si>
  <si>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</si>
  <si>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</si>
  <si>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</si>
  <si>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</si>
  <si>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</si>
  <si>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</si>
  <si>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</si>
  <si>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</si>
  <si>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</si>
  <si>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</si>
  <si>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</si>
  <si>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</si>
  <si>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</si>
  <si>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</si>
  <si>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</si>
  <si>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</si>
  <si>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</si>
  <si>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</si>
  <si>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</si>
  <si>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</si>
  <si>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</si>
  <si>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</si>
  <si>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</si>
  <si>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</si>
  <si>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</si>
  <si>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</si>
  <si>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</si>
  <si>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</si>
  <si>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</si>
  <si>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</si>
  <si>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</si>
  <si>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</si>
  <si>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</si>
  <si>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</si>
  <si>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</si>
  <si>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</si>
  <si>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</si>
  <si>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</si>
  <si>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</si>
  <si>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</si>
  <si>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</si>
  <si>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</si>
  <si>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</si>
  <si>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</si>
  <si>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</si>
  <si>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</si>
  <si>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</si>
  <si>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</si>
  <si>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</si>
  <si>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</si>
  <si>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</si>
  <si>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</si>
  <si>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</si>
  <si>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</si>
  <si>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</si>
  <si>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</si>
  <si>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</si>
  <si>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</si>
  <si>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</si>
  <si>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</si>
  <si>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</si>
  <si>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</si>
  <si>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</si>
  <si>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</si>
  <si>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</si>
  <si>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</si>
  <si>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</si>
  <si>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</si>
  <si>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</si>
  <si>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</si>
  <si>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</si>
  <si>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</si>
  <si>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</si>
  <si>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</si>
  <si>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</si>
  <si>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</si>
  <si>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</si>
  <si>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</si>
  <si>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</si>
  <si>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</si>
  <si>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</si>
  <si>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</si>
  <si>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</si>
  <si>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</si>
  <si>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</si>
  <si>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</si>
  <si>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</si>
  <si>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</si>
  <si>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</si>
  <si>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</si>
  <si>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</si>
  <si>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</si>
  <si>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</si>
  <si>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</si>
  <si>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</si>
  <si>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</si>
  <si>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</si>
  <si>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</si>
  <si>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</si>
  <si>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</si>
  <si>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</si>
  <si>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</si>
  <si>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</si>
  <si>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</si>
  <si>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</si>
  <si>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</si>
  <si>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</si>
  <si>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</si>
  <si>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</si>
  <si>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</si>
  <si>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</si>
  <si>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</si>
  <si>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</si>
  <si>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</si>
  <si>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</si>
  <si>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</si>
  <si>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</si>
  <si>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</si>
  <si>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</si>
  <si>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</si>
  <si>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</si>
  <si>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</si>
  <si>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</si>
  <si>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</si>
  <si>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</si>
  <si>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</si>
  <si>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</si>
  <si>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</si>
  <si>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</si>
  <si>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</si>
  <si>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</si>
  <si>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</si>
  <si>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</si>
  <si>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</si>
  <si>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</si>
  <si>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</si>
  <si>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</si>
  <si>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</si>
  <si>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</si>
  <si>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</si>
  <si>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</si>
  <si>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</si>
  <si>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</si>
  <si>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</si>
  <si>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</si>
  <si>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</si>
  <si>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</si>
  <si>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</si>
  <si>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</si>
  <si>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</si>
  <si>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</si>
  <si>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</si>
  <si>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</si>
  <si>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</si>
  <si>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</si>
  <si>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</si>
  <si>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</si>
  <si>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</si>
  <si>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</si>
  <si>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</si>
  <si>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</si>
  <si>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</si>
  <si>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</si>
  <si>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</si>
  <si>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</si>
  <si>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</si>
  <si>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</si>
  <si>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</si>
  <si>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</si>
  <si>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</si>
  <si>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</si>
  <si>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</si>
  <si>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</si>
  <si>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</si>
  <si>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</si>
  <si>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</si>
  <si>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</si>
  <si>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</si>
  <si>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</si>
  <si>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</si>
  <si>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</si>
  <si>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</si>
  <si>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</si>
  <si>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</si>
  <si>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</si>
  <si>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</si>
  <si>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</si>
  <si>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</si>
  <si>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</si>
  <si>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</si>
  <si>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</si>
  <si>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</si>
  <si>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</si>
  <si>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</si>
  <si>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</si>
  <si>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</si>
  <si>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</si>
  <si>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</si>
  <si>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</si>
  <si>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</si>
  <si>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</si>
  <si>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</si>
  <si>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</si>
  <si>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</si>
  <si>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</si>
  <si>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</si>
  <si>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</si>
  <si>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</si>
  <si>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</si>
  <si>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</si>
  <si>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</si>
  <si>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</si>
  <si>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</si>
  <si>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</si>
  <si>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</si>
  <si>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</si>
  <si>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</si>
  <si>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</si>
  <si>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</si>
  <si>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</si>
  <si>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</si>
  <si>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</si>
  <si>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</si>
  <si>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</si>
  <si>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</si>
  <si>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</si>
  <si>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</si>
  <si>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</si>
  <si>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</si>
  <si>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</si>
  <si>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</si>
  <si>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</si>
  <si>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</si>
  <si>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</si>
  <si>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</si>
  <si>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</si>
  <si>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</si>
  <si>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</si>
  <si>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</si>
  <si>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</si>
  <si>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</si>
  <si>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</si>
  <si>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</si>
  <si>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</si>
  <si>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</si>
  <si>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</si>
  <si>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</si>
  <si>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</si>
  <si>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</si>
  <si>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</si>
  <si>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</si>
  <si>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</si>
  <si>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</si>
  <si>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</si>
  <si>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</si>
  <si>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</si>
  <si>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</si>
  <si>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</si>
  <si>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</si>
  <si>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</si>
  <si>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</si>
  <si>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</si>
  <si>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</si>
  <si>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</si>
  <si>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</si>
  <si>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</si>
  <si>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</si>
  <si>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</si>
  <si>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</si>
  <si>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</si>
  <si>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</si>
  <si>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</si>
  <si>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</si>
  <si>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</si>
  <si>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</si>
  <si>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</si>
  <si>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</si>
  <si>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</si>
  <si>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</si>
  <si>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</si>
  <si>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</si>
  <si>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</si>
  <si>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</si>
  <si>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</si>
  <si>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</si>
  <si>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</si>
  <si>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</si>
  <si>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</si>
  <si>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</si>
  <si>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</si>
  <si>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</si>
  <si>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</si>
  <si>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</si>
  <si>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</si>
  <si>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</si>
  <si>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</si>
  <si>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</si>
  <si>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</si>
  <si>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</si>
  <si>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</si>
  <si>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</si>
  <si>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</si>
  <si>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</si>
  <si>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</si>
  <si>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</si>
  <si>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</si>
  <si>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</si>
  <si>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</si>
  <si>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</si>
  <si>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</si>
  <si>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</si>
  <si>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</si>
  <si>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</si>
  <si>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</si>
  <si>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</si>
  <si>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</si>
  <si>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</si>
  <si>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</si>
  <si>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</si>
  <si>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</si>
  <si>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</si>
  <si>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</si>
  <si>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</si>
  <si>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</si>
  <si>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</si>
  <si>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</si>
  <si>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</si>
  <si>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</si>
  <si>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</si>
  <si>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</si>
  <si>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</si>
  <si>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</si>
  <si>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</si>
  <si>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</si>
  <si>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</si>
  <si>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</si>
  <si>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</si>
  <si>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</si>
  <si>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</si>
  <si>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</si>
  <si>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</si>
  <si>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</si>
  <si>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</si>
  <si>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</si>
  <si>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</si>
  <si>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</si>
  <si>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</si>
  <si>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</si>
  <si>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</si>
  <si>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</si>
  <si>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</si>
  <si>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</si>
  <si>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</si>
  <si>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</si>
  <si>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</si>
  <si>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</si>
  <si>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</si>
  <si>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</si>
  <si>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</si>
  <si>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</si>
  <si>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</si>
  <si>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</si>
  <si>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</si>
  <si>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</si>
  <si>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</si>
  <si>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</si>
  <si>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</si>
  <si>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</si>
  <si>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</si>
  <si>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</si>
  <si>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</si>
  <si>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</si>
  <si>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</si>
  <si>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</si>
  <si>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</si>
  <si>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</si>
  <si>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</si>
  <si>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</si>
  <si>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</si>
  <si>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</si>
  <si>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</si>
  <si>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</si>
  <si>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</si>
  <si>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</si>
  <si>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</si>
  <si>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</si>
  <si>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</si>
  <si>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</si>
  <si>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</si>
  <si>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</si>
  <si>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</si>
  <si>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</si>
  <si>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</si>
  <si>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</si>
  <si>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</si>
  <si>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</si>
  <si>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</si>
  <si>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</si>
  <si>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</si>
  <si>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</si>
  <si>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</si>
  <si>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</si>
  <si>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</si>
  <si>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</si>
  <si>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</si>
  <si>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</si>
  <si>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</si>
  <si>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</si>
  <si>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</si>
  <si>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</si>
  <si>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</si>
  <si>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</si>
  <si>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</si>
  <si>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</si>
  <si>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</si>
  <si>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</si>
  <si>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</si>
  <si>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</si>
  <si>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</si>
  <si>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</si>
  <si>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</si>
  <si>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</si>
  <si>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</si>
  <si>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</si>
  <si>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</si>
  <si>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</si>
  <si>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</si>
  <si>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</si>
  <si>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</si>
  <si>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</si>
  <si>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</si>
  <si>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</si>
  <si>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</si>
  <si>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</si>
  <si>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</si>
  <si>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</si>
  <si>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</si>
  <si>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</si>
  <si>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</si>
  <si>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</si>
  <si>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</si>
  <si>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</si>
  <si>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</si>
  <si>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</si>
  <si>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</si>
  <si>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</si>
  <si>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</si>
  <si>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</si>
  <si>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</si>
  <si>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</si>
  <si>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</si>
  <si>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</si>
  <si>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</si>
  <si>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</si>
  <si>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</si>
  <si>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</si>
  <si>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</si>
  <si>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</si>
  <si>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</si>
  <si>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</si>
  <si>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</si>
  <si>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</si>
  <si>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</si>
  <si>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</si>
  <si>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</si>
  <si>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</si>
  <si>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</si>
  <si>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</si>
  <si>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</si>
  <si>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</si>
  <si>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</si>
  <si>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</si>
  <si>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</si>
  <si>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</si>
  <si>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</si>
  <si>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</si>
  <si>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</si>
  <si>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</si>
  <si>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</si>
  <si>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</si>
  <si>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</si>
  <si>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</si>
  <si>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</si>
  <si>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</si>
  <si>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</si>
  <si>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</si>
  <si>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</si>
  <si>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</si>
  <si>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</si>
  <si>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</si>
  <si>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</si>
  <si>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</si>
  <si>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</si>
  <si>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</si>
  <si>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</si>
  <si>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</si>
  <si>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</si>
  <si>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</si>
  <si>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</si>
  <si>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</si>
  <si>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</si>
  <si>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</si>
  <si>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</si>
  <si>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</si>
  <si>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</si>
  <si>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</si>
  <si>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</si>
  <si>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</si>
  <si>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</si>
  <si>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</si>
  <si>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</si>
  <si>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</si>
  <si>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</si>
  <si>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</si>
  <si>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</si>
  <si>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</si>
  <si>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</si>
  <si>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</si>
  <si>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</si>
  <si>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</si>
  <si>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</si>
  <si>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</si>
  <si>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</si>
  <si>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</si>
  <si>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</si>
  <si>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</si>
  <si>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</si>
  <si>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</si>
  <si>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</si>
  <si>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</si>
  <si>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</si>
  <si>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</si>
  <si>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</si>
  <si>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</si>
  <si>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</si>
  <si>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</si>
  <si>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</si>
  <si>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</si>
  <si>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</si>
  <si>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</si>
  <si>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</si>
  <si>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</si>
  <si>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</si>
  <si>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</si>
  <si>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</si>
  <si>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</si>
  <si>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</si>
  <si>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</si>
  <si>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</si>
  <si>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</si>
  <si>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</si>
  <si>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</si>
  <si>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</si>
  <si>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</si>
  <si>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</si>
  <si>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</si>
  <si>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</si>
  <si>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</si>
  <si>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</si>
  <si>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</si>
  <si>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</si>
  <si>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</si>
  <si>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</si>
  <si>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</si>
  <si>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</si>
  <si>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</si>
  <si>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</si>
  <si>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</si>
  <si>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</si>
  <si>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</si>
  <si>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</si>
  <si>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</si>
  <si>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</si>
  <si>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</si>
  <si>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</si>
  <si>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</si>
  <si>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</si>
  <si>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</si>
  <si>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</si>
  <si>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</si>
  <si>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</si>
  <si>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</si>
  <si>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</si>
  <si>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</si>
  <si>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</si>
  <si>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</si>
  <si>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</si>
  <si>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</si>
  <si>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</si>
  <si>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</si>
  <si>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</si>
  <si>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</si>
  <si>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</si>
  <si>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</si>
  <si>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</si>
  <si>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</si>
  <si>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</si>
  <si>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</si>
  <si>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</si>
  <si>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</si>
  <si>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</si>
  <si>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</si>
  <si>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</si>
  <si>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</si>
  <si>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</si>
  <si>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</si>
  <si>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</si>
  <si>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</si>
  <si>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</si>
  <si>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</si>
  <si>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</si>
  <si>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</si>
  <si>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</si>
  <si>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</si>
  <si>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</si>
  <si>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</si>
  <si>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</si>
  <si>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</si>
  <si>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</si>
  <si>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</si>
  <si>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</si>
  <si>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</si>
  <si>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</si>
  <si>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</si>
  <si>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</si>
  <si>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</si>
  <si>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</si>
  <si>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</si>
  <si>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</si>
  <si>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</si>
  <si>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</si>
  <si>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</si>
  <si>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</si>
  <si>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</si>
  <si>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</si>
  <si>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</si>
  <si>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</si>
  <si>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</si>
  <si>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</si>
  <si>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</si>
  <si>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</si>
  <si>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</si>
  <si>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</si>
  <si>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</si>
  <si>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</si>
  <si>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</si>
  <si>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</si>
  <si>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</si>
  <si>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</si>
  <si>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</si>
  <si>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</si>
  <si>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</si>
  <si>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</si>
  <si>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</si>
  <si>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</si>
  <si>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</si>
  <si>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</si>
  <si>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</si>
  <si>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</si>
  <si>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</si>
  <si>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</si>
  <si>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</si>
  <si>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</si>
  <si>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</si>
  <si>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</si>
  <si>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</si>
  <si>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</si>
  <si>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</si>
  <si>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</si>
  <si>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</si>
  <si>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</si>
  <si>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</si>
  <si>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</si>
  <si>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</si>
  <si>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</si>
  <si>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</si>
  <si>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</si>
  <si>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</si>
  <si>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</si>
  <si>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</si>
  <si>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</si>
  <si>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</si>
  <si>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</si>
  <si>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</si>
  <si>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</si>
  <si>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</si>
  <si>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</si>
  <si>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</si>
  <si>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</si>
  <si>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</si>
  <si>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</si>
  <si>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</si>
  <si>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</si>
  <si>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</si>
  <si>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</si>
  <si>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</si>
  <si>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</si>
  <si>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</si>
  <si>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</si>
  <si>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</si>
  <si>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</si>
  <si>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</si>
  <si>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</si>
  <si>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</si>
  <si>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</si>
  <si>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</si>
  <si>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</si>
  <si>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</si>
  <si>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</si>
  <si>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</si>
  <si>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</si>
  <si>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</si>
  <si>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</si>
  <si>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</si>
  <si>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</si>
  <si>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</si>
  <si>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</si>
  <si>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</si>
  <si>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</si>
  <si>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</si>
  <si>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</si>
  <si>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</si>
  <si>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</si>
  <si>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</si>
  <si>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</si>
  <si>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</si>
  <si>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</si>
  <si>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</si>
  <si>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</si>
  <si>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</si>
  <si>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</si>
  <si>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</si>
  <si>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</si>
  <si>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</si>
  <si>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</si>
  <si>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</si>
  <si>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</si>
  <si>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</si>
  <si>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</si>
  <si>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</si>
  <si>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</si>
  <si>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</si>
  <si>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</si>
  <si>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</si>
  <si>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</si>
  <si>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</si>
  <si>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</si>
  <si>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</si>
  <si>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</si>
  <si>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</si>
  <si>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</si>
  <si>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</si>
  <si>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</si>
  <si>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</si>
  <si>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</si>
  <si>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</si>
  <si>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</si>
  <si>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</si>
  <si>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</si>
  <si>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</si>
  <si>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</si>
  <si>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</si>
  <si>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</si>
  <si>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</si>
  <si>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</si>
  <si>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</si>
  <si>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</si>
  <si>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</si>
  <si>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</si>
  <si>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</si>
  <si>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</si>
  <si>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</si>
  <si>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</si>
  <si>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</si>
  <si>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</si>
  <si>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</si>
  <si>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</si>
  <si>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</si>
  <si>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</si>
  <si>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</si>
  <si>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</si>
  <si>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</si>
  <si>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</si>
  <si>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</si>
  <si>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</si>
  <si>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</si>
  <si>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</si>
  <si>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</si>
  <si>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</si>
  <si>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</si>
  <si>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</si>
  <si>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</si>
  <si>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</si>
  <si>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</si>
  <si>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</si>
  <si>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</si>
  <si>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</si>
  <si>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</si>
  <si>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</si>
  <si>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</si>
  <si>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</si>
  <si>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</si>
  <si>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</si>
  <si>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</si>
  <si>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</si>
  <si>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</si>
  <si>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</si>
  <si>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</si>
  <si>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</si>
  <si>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</si>
  <si>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</si>
  <si>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</si>
  <si>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</si>
  <si>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</si>
  <si>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</si>
  <si>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</si>
  <si>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</si>
  <si>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</si>
  <si>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</si>
  <si>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</si>
  <si>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</si>
  <si>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</si>
  <si>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</si>
  <si>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</si>
  <si>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</si>
  <si>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</si>
  <si>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</si>
  <si>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</si>
  <si>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</si>
  <si>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</si>
  <si>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</si>
  <si>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</si>
  <si>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</si>
  <si>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</si>
  <si>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</si>
  <si>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</si>
  <si>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</si>
  <si>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</si>
  <si>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</si>
  <si>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</si>
  <si>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</si>
  <si>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</si>
  <si>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</si>
  <si>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</si>
  <si>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</si>
  <si>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</si>
  <si>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</si>
  <si>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</si>
  <si>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</si>
  <si>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</si>
  <si>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</si>
  <si>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</si>
  <si>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</si>
  <si>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</si>
  <si>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</si>
  <si>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</si>
  <si>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</si>
  <si>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</si>
  <si>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</si>
  <si>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</si>
  <si>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</si>
  <si>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</si>
  <si>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</si>
  <si>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</si>
  <si>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</si>
  <si>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</si>
  <si>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</si>
  <si>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</si>
  <si>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</si>
  <si>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</si>
  <si>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</si>
  <si>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</si>
  <si>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</si>
  <si>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</si>
  <si>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</si>
  <si>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</si>
  <si>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</si>
  <si>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</si>
  <si>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</si>
  <si>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</si>
  <si>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</si>
  <si>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</si>
  <si>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</si>
  <si>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</si>
  <si>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</si>
  <si>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</si>
  <si>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</si>
  <si>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</si>
  <si>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</si>
  <si>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</si>
  <si>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</si>
  <si>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</si>
  <si>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</si>
  <si>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</si>
  <si>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</si>
  <si>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</si>
  <si>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</si>
  <si>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</si>
  <si>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</si>
  <si>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</si>
  <si>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</si>
  <si>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</si>
  <si>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</si>
  <si>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</si>
  <si>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</si>
  <si>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</si>
  <si>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</si>
  <si>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</si>
  <si>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</si>
  <si>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</si>
  <si>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</si>
  <si>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</si>
  <si>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</si>
  <si>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</si>
  <si>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</si>
  <si>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</si>
  <si>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</si>
  <si>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</si>
  <si>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</si>
  <si>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</si>
  <si>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</si>
  <si>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</si>
  <si>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</si>
  <si>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</si>
  <si>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</si>
  <si>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</si>
  <si>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</si>
  <si>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</si>
  <si>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</si>
  <si>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</si>
  <si>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</si>
  <si>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</si>
  <si>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</si>
  <si>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</si>
  <si>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</si>
  <si>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</si>
  <si>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</si>
  <si>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</si>
  <si>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</si>
  <si>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</si>
  <si>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</si>
  <si>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</si>
  <si>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</si>
  <si>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</si>
  <si>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</si>
  <si>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</si>
  <si>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</si>
  <si>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</si>
  <si>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</si>
  <si>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</si>
  <si>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</si>
  <si>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</si>
  <si>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</si>
  <si>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</si>
  <si>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</si>
  <si>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</si>
  <si>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</si>
  <si>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</si>
  <si>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</si>
  <si>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</si>
  <si>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</si>
  <si>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</si>
  <si>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</si>
  <si>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</si>
  <si>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</si>
  <si>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</si>
  <si>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</si>
  <si>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</si>
  <si>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</si>
  <si>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</si>
  <si>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</si>
  <si>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</si>
  <si>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</si>
  <si>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</si>
  <si>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</si>
  <si>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</si>
  <si>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</si>
  <si>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</si>
  <si>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</si>
  <si>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</si>
  <si>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</si>
  <si>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</si>
  <si>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</si>
  <si>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</si>
  <si>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</si>
  <si>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</si>
  <si>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</si>
  <si>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</si>
  <si>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</si>
  <si>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</si>
  <si>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</si>
  <si>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</si>
  <si>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</si>
  <si>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</si>
  <si>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</si>
  <si>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</si>
  <si>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</si>
  <si>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</si>
  <si>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</si>
  <si>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</si>
  <si>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</si>
  <si>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</si>
  <si>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</si>
  <si>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</si>
  <si>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</si>
  <si>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</si>
  <si>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</si>
  <si>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</si>
  <si>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</si>
  <si>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</si>
  <si>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</si>
  <si>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</si>
  <si>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</si>
  <si>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</si>
  <si>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</si>
  <si>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</si>
  <si>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</si>
  <si>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</si>
  <si>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</si>
  <si>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</si>
  <si>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</si>
  <si>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</si>
  <si>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</si>
  <si>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</si>
  <si>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</si>
  <si>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</si>
  <si>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</si>
  <si>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</si>
  <si>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</si>
  <si>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</si>
  <si>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</si>
  <si>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</si>
  <si>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</si>
  <si>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</si>
  <si>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</si>
  <si>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</si>
  <si>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</si>
  <si>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</si>
  <si>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</si>
  <si>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</si>
  <si>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</si>
  <si>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</si>
  <si>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</si>
  <si>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</si>
  <si>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</si>
  <si>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</si>
  <si>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</si>
  <si>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</si>
  <si>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</si>
  <si>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</si>
  <si>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</si>
  <si>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</si>
  <si>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</si>
  <si>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</si>
  <si>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</si>
  <si>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</si>
  <si>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</si>
  <si>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</si>
  <si>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</si>
  <si>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</si>
  <si>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</si>
  <si>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</si>
  <si>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</si>
  <si>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</si>
  <si>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</si>
  <si>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</si>
  <si>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</si>
  <si>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</si>
  <si>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</si>
  <si>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</si>
  <si>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</si>
  <si>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</si>
  <si>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</si>
  <si>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</si>
  <si>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</si>
  <si>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</si>
  <si>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</si>
  <si>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</si>
  <si>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</si>
  <si>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</si>
  <si>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</si>
  <si>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</si>
  <si>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</si>
  <si>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</si>
  <si>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</si>
  <si>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</si>
  <si>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</si>
  <si>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</si>
  <si>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</si>
  <si>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</si>
  <si>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</si>
  <si>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</si>
  <si>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</si>
  <si>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</si>
  <si>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</si>
  <si>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</si>
  <si>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</si>
  <si>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</si>
  <si>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</si>
  <si>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</si>
  <si>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</si>
  <si>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</si>
  <si>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</si>
  <si>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</si>
  <si>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</si>
  <si>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</si>
  <si>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</si>
  <si>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</si>
  <si>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</si>
  <si>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</si>
  <si>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</si>
  <si>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</si>
  <si>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</si>
  <si>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</si>
  <si>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</si>
  <si>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</si>
  <si>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</si>
  <si>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</si>
  <si>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</si>
  <si>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</si>
  <si>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</si>
  <si>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</si>
  <si>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</si>
  <si>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</si>
  <si>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</si>
  <si>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</si>
  <si>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</si>
  <si>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</si>
  <si>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</si>
  <si>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</si>
  <si>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</si>
  <si>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</si>
  <si>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</si>
  <si>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</si>
  <si>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</si>
  <si>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</si>
  <si>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</si>
  <si>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</si>
  <si>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</si>
  <si>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</si>
  <si>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</si>
  <si>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</si>
  <si>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</si>
  <si>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</si>
  <si>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</si>
  <si>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</si>
  <si>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</si>
  <si>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</si>
  <si>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</si>
  <si>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</si>
  <si>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</si>
  <si>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</si>
  <si>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</si>
  <si>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</si>
  <si>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</si>
  <si>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</si>
  <si>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</si>
  <si>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</si>
  <si>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</si>
  <si>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</si>
  <si>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</si>
  <si>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</si>
  <si>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</si>
  <si>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</si>
  <si>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</si>
  <si>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</si>
  <si>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</si>
  <si>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</si>
  <si>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</si>
  <si>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</si>
  <si>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</si>
  <si>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</si>
  <si>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</si>
  <si>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</si>
  <si>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</si>
  <si>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</si>
  <si>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</si>
  <si>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</si>
  <si>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</si>
  <si>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</si>
  <si>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</si>
  <si>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</si>
  <si>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</si>
  <si>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</si>
  <si>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</si>
  <si>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</si>
  <si>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</si>
  <si>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</si>
  <si>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</si>
  <si>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</si>
  <si>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</si>
  <si>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</si>
  <si>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</si>
  <si>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</si>
  <si>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</si>
  <si>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</si>
  <si>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</si>
  <si>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</si>
  <si>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</si>
  <si>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</si>
  <si>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</si>
  <si>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</si>
  <si>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</si>
  <si>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</si>
  <si>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</si>
  <si>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</si>
  <si>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</si>
  <si>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</si>
  <si>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</si>
  <si>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</si>
  <si>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</si>
  <si>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</si>
  <si>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</si>
  <si>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</si>
  <si>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</si>
  <si>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</si>
  <si>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</si>
  <si>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</si>
  <si>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</si>
  <si>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</si>
  <si>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</si>
  <si>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</si>
  <si>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</si>
  <si>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</si>
  <si>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</si>
  <si>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</si>
  <si>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</si>
  <si>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</si>
  <si>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</si>
  <si>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</si>
  <si>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</si>
  <si>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</si>
  <si>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</si>
  <si>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</si>
  <si>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</si>
  <si>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</si>
  <si>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</si>
  <si>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</si>
  <si>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</si>
  <si>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</si>
  <si>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</si>
  <si>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</si>
  <si>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</si>
  <si>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</si>
  <si>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</si>
  <si>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</si>
  <si>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</si>
  <si>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</si>
  <si>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</si>
  <si>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</si>
  <si>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</si>
  <si>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</si>
  <si>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</si>
  <si>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</si>
  <si>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</si>
  <si>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</si>
  <si>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</si>
  <si>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</si>
  <si>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</si>
  <si>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</si>
  <si>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</si>
  <si>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</si>
  <si>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</si>
  <si>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</si>
  <si>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</si>
  <si>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</si>
  <si>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</si>
  <si>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</si>
  <si>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</si>
  <si>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</si>
  <si>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</si>
  <si>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</si>
  <si>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</si>
  <si>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</si>
  <si>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</si>
  <si>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</si>
  <si>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</si>
  <si>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</si>
  <si>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</si>
  <si>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</si>
  <si>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</si>
  <si>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</si>
  <si>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</si>
  <si>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</si>
  <si>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</si>
  <si>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</si>
  <si>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</si>
  <si>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</si>
  <si>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</si>
  <si>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</si>
  <si>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</si>
  <si>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</si>
  <si>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</si>
  <si>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</si>
  <si>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</si>
  <si>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</si>
  <si>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</si>
  <si>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</si>
  <si>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</si>
  <si>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</si>
  <si>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</si>
  <si>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</si>
  <si>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</si>
  <si>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</si>
  <si>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</si>
  <si>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</si>
  <si>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</si>
  <si>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</si>
  <si>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</si>
  <si>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</si>
  <si>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</si>
  <si>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</si>
  <si>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</si>
  <si>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</si>
  <si>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</si>
  <si>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</si>
  <si>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</si>
  <si>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</si>
  <si>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</si>
  <si>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</si>
  <si>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</si>
  <si>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</si>
  <si>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</si>
  <si>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</si>
  <si>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</si>
  <si>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</si>
  <si>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</si>
  <si>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</si>
  <si>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</si>
  <si>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</si>
  <si>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</si>
  <si>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</si>
  <si>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</si>
  <si>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</si>
  <si>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</si>
  <si>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</si>
  <si>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</si>
  <si>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</si>
  <si>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</si>
  <si>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</si>
  <si>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</si>
  <si>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</si>
  <si>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</si>
  <si>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</si>
  <si>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</si>
  <si>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</si>
  <si>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</si>
  <si>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</si>
  <si>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</si>
  <si>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</si>
  <si>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</si>
  <si>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</si>
  <si>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</si>
  <si>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</si>
  <si>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</si>
  <si>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</si>
  <si>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</si>
  <si>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</si>
  <si>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</si>
  <si>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</si>
  <si>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</si>
  <si>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</si>
  <si>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</si>
  <si>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</si>
  <si>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</si>
  <si>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</si>
  <si>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</si>
  <si>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</si>
  <si>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</si>
  <si>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</si>
  <si>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</si>
  <si>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</si>
  <si>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</si>
  <si>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</si>
  <si>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</si>
  <si>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</si>
  <si>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</si>
  <si>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</si>
  <si>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</si>
  <si>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</si>
  <si>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</si>
  <si>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</si>
  <si>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</si>
  <si>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</si>
  <si>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</si>
  <si>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</si>
  <si>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</si>
  <si>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</si>
  <si>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</si>
  <si>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</si>
  <si>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</si>
  <si>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</si>
  <si>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</si>
  <si>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</si>
  <si>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</si>
  <si>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</si>
  <si>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</si>
  <si>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</si>
  <si>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</si>
  <si>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</si>
  <si>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</si>
  <si>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</si>
  <si>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</si>
  <si>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</si>
  <si>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</si>
  <si>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</si>
  <si>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</si>
  <si>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</si>
  <si>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</si>
  <si>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</si>
  <si>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</si>
  <si>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</si>
  <si>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</si>
  <si>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</si>
  <si>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</si>
  <si>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</si>
  <si>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</si>
  <si>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</si>
  <si>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</si>
  <si>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</si>
  <si>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</si>
  <si>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</si>
  <si>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</si>
  <si>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</si>
  <si>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</si>
  <si>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</si>
  <si>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</si>
  <si>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</si>
  <si>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</si>
  <si>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</si>
  <si>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</si>
  <si>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</si>
  <si>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</si>
  <si>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</si>
  <si>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</si>
  <si>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</si>
  <si>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</si>
  <si>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</si>
  <si>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</si>
  <si>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</si>
  <si>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</si>
  <si>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</si>
  <si>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</si>
  <si>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</si>
  <si>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</si>
  <si>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</si>
  <si>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</si>
  <si>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</si>
  <si>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</si>
  <si>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</si>
  <si>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</si>
  <si>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</si>
  <si>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</si>
  <si>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</si>
  <si>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</si>
  <si>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</si>
  <si>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</si>
  <si>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</si>
  <si>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</si>
  <si>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</si>
  <si>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</si>
  <si>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</si>
  <si>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</si>
  <si>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</si>
  <si>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</si>
  <si>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</si>
  <si>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</si>
  <si>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</si>
  <si>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</si>
  <si>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</si>
  <si>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</si>
  <si>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</si>
  <si>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</si>
  <si>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</si>
  <si>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</si>
  <si>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</si>
  <si>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</si>
  <si>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</si>
  <si>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</si>
  <si>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</si>
  <si>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</si>
  <si>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</si>
  <si>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</si>
  <si>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</si>
  <si>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</si>
  <si>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</si>
  <si>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</si>
  <si>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</si>
  <si>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</si>
  <si>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</si>
  <si>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</si>
  <si>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</si>
  <si>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</si>
  <si>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</si>
  <si>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</si>
  <si>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</si>
  <si>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</si>
  <si>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</si>
  <si>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</si>
  <si>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</si>
  <si>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</si>
  <si>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</si>
  <si>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</si>
  <si>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</si>
  <si>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</si>
  <si>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</si>
  <si>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</si>
  <si>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</si>
  <si>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</si>
  <si>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</si>
  <si>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</si>
  <si>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</si>
  <si>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</si>
  <si>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</si>
  <si>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</si>
  <si>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</si>
  <si>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</si>
  <si>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</si>
  <si>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</si>
  <si>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</si>
  <si>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</si>
  <si>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</si>
  <si>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</si>
  <si>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</si>
  <si>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</si>
  <si>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</si>
  <si>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</si>
  <si>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</si>
  <si>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</si>
  <si>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</si>
  <si>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</si>
  <si>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</si>
  <si>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</si>
  <si>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</si>
  <si>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</si>
  <si>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</si>
  <si>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</si>
  <si>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</si>
  <si>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</si>
  <si>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</si>
  <si>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</si>
  <si>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</si>
  <si>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</si>
  <si>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</si>
  <si>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</si>
  <si>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</si>
  <si>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</si>
  <si>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</si>
  <si>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</si>
  <si>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</si>
  <si>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</si>
  <si>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</si>
  <si>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</si>
  <si>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</si>
  <si>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</si>
  <si>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</si>
  <si>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</si>
  <si>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</si>
  <si>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</si>
  <si>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</si>
  <si>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</si>
  <si>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</si>
  <si>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</si>
  <si>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</si>
  <si>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</si>
  <si>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</si>
  <si>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</si>
  <si>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</si>
  <si>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</si>
  <si>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</si>
  <si>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</si>
  <si>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</si>
  <si>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</si>
  <si>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</si>
  <si>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</si>
  <si>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</si>
  <si>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</si>
  <si>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</si>
  <si>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</si>
  <si>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</si>
  <si>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</si>
  <si>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</si>
  <si>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</si>
  <si>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</si>
  <si>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</si>
  <si>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</si>
  <si>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</si>
  <si>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</si>
  <si>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</si>
  <si>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</si>
  <si>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</si>
  <si>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</si>
  <si>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</si>
  <si>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</si>
  <si>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</si>
  <si>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</si>
  <si>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</si>
  <si>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</si>
  <si>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</si>
  <si>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</si>
  <si>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</si>
  <si>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</si>
  <si>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</si>
  <si>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</si>
  <si>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</si>
  <si>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</si>
  <si>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</si>
  <si>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</si>
  <si>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</si>
  <si>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</si>
  <si>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</si>
  <si>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</si>
  <si>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</si>
  <si>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</si>
  <si>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</si>
  <si>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</si>
  <si>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</si>
  <si>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</si>
  <si>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</si>
  <si>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</si>
  <si>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</si>
  <si>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</si>
  <si>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</si>
  <si>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</si>
  <si>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</si>
  <si>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</si>
  <si>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</si>
  <si>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</si>
  <si>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</si>
  <si>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</si>
  <si>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</si>
  <si>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</si>
  <si>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</si>
  <si>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</si>
  <si>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</si>
  <si>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</si>
  <si>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</si>
  <si>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</si>
  <si>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</si>
  <si>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</si>
  <si>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</si>
  <si>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</si>
  <si>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</si>
  <si>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</si>
  <si>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</si>
  <si>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</si>
  <si>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</si>
  <si>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</si>
  <si>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</si>
  <si>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</si>
  <si>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</si>
  <si>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</si>
  <si>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</si>
  <si>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</si>
  <si>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</si>
  <si>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</si>
  <si>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</si>
  <si>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</si>
  <si>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</si>
  <si>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</si>
  <si>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</si>
  <si>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</si>
  <si>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</si>
  <si>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</si>
  <si>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</si>
  <si>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</si>
  <si>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</si>
  <si>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</si>
  <si>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</si>
  <si>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</si>
  <si>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</si>
  <si>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</si>
  <si>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</si>
  <si>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</si>
  <si>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</si>
  <si>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</si>
  <si>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</si>
  <si>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</si>
  <si>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</si>
  <si>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</si>
  <si>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</si>
  <si>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</si>
  <si>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</si>
  <si>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</si>
  <si>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</si>
  <si>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</si>
  <si>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</si>
  <si>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</si>
  <si>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</si>
  <si>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</si>
  <si>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</si>
  <si>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</si>
  <si>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</si>
  <si>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</si>
  <si>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</si>
  <si>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</si>
  <si>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</si>
  <si>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</si>
  <si>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</si>
  <si>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</si>
  <si>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</si>
  <si>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</si>
  <si>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</si>
  <si>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</si>
  <si>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</si>
  <si>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</si>
  <si>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</si>
  <si>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</si>
  <si>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</si>
  <si>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</si>
  <si>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</si>
  <si>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</si>
  <si>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</si>
  <si>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</si>
  <si>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</si>
  <si>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</si>
  <si>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</si>
  <si>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</si>
  <si>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</si>
  <si>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</si>
  <si>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</si>
  <si>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</si>
  <si>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</si>
  <si>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</si>
  <si>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</si>
  <si>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</si>
  <si>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</si>
  <si>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</si>
  <si>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</si>
  <si>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</si>
  <si>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</si>
  <si>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</si>
  <si>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</si>
  <si>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</si>
  <si>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</si>
  <si>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</si>
  <si>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</si>
  <si>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</si>
  <si>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</si>
  <si>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</si>
  <si>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</si>
  <si>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</si>
  <si>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</si>
  <si>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</si>
  <si>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</si>
  <si>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</si>
  <si>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</si>
  <si>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</si>
  <si>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</si>
  <si>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</si>
  <si>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</si>
  <si>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</si>
  <si>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</si>
  <si>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</si>
  <si>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</si>
  <si>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</si>
  <si>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</si>
  <si>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</si>
  <si>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</si>
  <si>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</si>
  <si>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</si>
  <si>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</si>
  <si>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</si>
  <si>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</si>
  <si>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</si>
  <si>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</si>
  <si>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</si>
  <si>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</si>
  <si>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</si>
  <si>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</si>
  <si>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</si>
  <si>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</si>
  <si>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</si>
  <si>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</si>
  <si>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</si>
  <si>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</si>
  <si>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</si>
  <si>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</si>
  <si>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</si>
  <si>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</si>
  <si>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</si>
  <si>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</si>
  <si>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</si>
  <si>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</si>
  <si>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</si>
  <si>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</si>
  <si>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</si>
  <si>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</si>
  <si>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</si>
  <si>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</si>
  <si>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</si>
  <si>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</si>
  <si>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</si>
  <si>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</si>
  <si>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</si>
  <si>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</si>
  <si>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</si>
  <si>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</si>
  <si>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</si>
  <si>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</si>
  <si>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</si>
  <si>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</si>
  <si>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</si>
  <si>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</si>
  <si>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</si>
  <si>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</si>
  <si>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</si>
  <si>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</si>
  <si>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</si>
  <si>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</si>
  <si>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</si>
  <si>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</si>
  <si>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</si>
  <si>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</si>
  <si>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</si>
  <si>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</si>
  <si>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</si>
  <si>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</si>
  <si>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</si>
  <si>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</si>
  <si>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</si>
  <si>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</si>
  <si>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</si>
  <si>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</si>
  <si>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</si>
  <si>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</si>
  <si>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</si>
  <si>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</si>
  <si>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</si>
  <si>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</si>
  <si>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</si>
  <si>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</si>
  <si>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</si>
  <si>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</si>
  <si>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</si>
  <si>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</si>
  <si>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</si>
  <si>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</si>
  <si>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</si>
  <si>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</si>
  <si>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</si>
  <si>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</si>
  <si>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</si>
  <si>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</si>
  <si>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</si>
  <si>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</si>
  <si>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</si>
  <si>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</si>
  <si>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</si>
  <si>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</si>
  <si>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</si>
  <si>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</si>
  <si>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</si>
  <si>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</si>
  <si>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</si>
  <si>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</si>
  <si>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</si>
  <si>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</si>
  <si>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</si>
  <si>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</si>
  <si>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</si>
  <si>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</si>
  <si>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</si>
  <si>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</si>
  <si>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</si>
  <si>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</si>
  <si>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</si>
  <si>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</si>
  <si>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</si>
  <si>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</si>
  <si>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</si>
  <si>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</si>
  <si>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</si>
  <si>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</si>
  <si>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</si>
  <si>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</si>
  <si>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</si>
  <si>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</si>
  <si>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</si>
  <si>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</si>
  <si>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</si>
  <si>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</si>
  <si>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</si>
  <si>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</si>
  <si>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</si>
  <si>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</si>
  <si>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</si>
  <si>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</si>
  <si>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</si>
  <si>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</si>
  <si>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</si>
  <si>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</si>
  <si>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</si>
  <si>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</si>
  <si>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</si>
  <si>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</si>
  <si>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</si>
  <si>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</si>
  <si>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</si>
  <si>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</si>
  <si>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</si>
  <si>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</si>
  <si>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</si>
  <si>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</si>
  <si>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</si>
  <si>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</si>
  <si>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</si>
  <si>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</si>
  <si>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</si>
  <si>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</si>
  <si>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</si>
  <si>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</si>
  <si>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</si>
  <si>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</si>
  <si>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</si>
  <si>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</si>
  <si>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</si>
  <si>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</si>
  <si>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</si>
  <si>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</si>
  <si>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</si>
  <si>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</si>
  <si>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</si>
  <si>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</si>
  <si>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</si>
  <si>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</si>
  <si>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</si>
  <si>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</si>
  <si>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</si>
  <si>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</si>
  <si>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</si>
  <si>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</si>
  <si>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</si>
  <si>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</si>
  <si>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</si>
  <si>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</si>
  <si>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</si>
  <si>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</si>
  <si>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</si>
  <si>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</si>
  <si>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</si>
  <si>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</si>
  <si>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</si>
  <si>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</si>
  <si>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</si>
  <si>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</si>
  <si>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</si>
  <si>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</si>
  <si>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</si>
  <si>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</si>
  <si>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</si>
  <si>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</si>
  <si>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</si>
  <si>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</si>
  <si>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</si>
  <si>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</si>
  <si>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</si>
  <si>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</si>
  <si>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</si>
  <si>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</si>
  <si>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</si>
  <si>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</si>
  <si>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</si>
  <si>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</si>
  <si>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</si>
  <si>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</si>
  <si>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</si>
  <si>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</si>
  <si>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</si>
  <si>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</si>
  <si>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</si>
  <si>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</si>
  <si>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</si>
  <si>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</si>
  <si>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</si>
  <si>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</si>
  <si>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</si>
  <si>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</si>
  <si>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</si>
  <si>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</si>
  <si>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</si>
  <si>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</si>
  <si>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</si>
  <si>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</si>
  <si>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</si>
  <si>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</si>
  <si>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</si>
  <si>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</si>
  <si>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</si>
  <si>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</si>
  <si>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</si>
  <si>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</si>
  <si>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</si>
  <si>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</si>
  <si>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</si>
  <si>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</si>
  <si>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</si>
  <si>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</si>
  <si>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</si>
  <si>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</si>
  <si>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</si>
  <si>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</si>
  <si>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</si>
  <si>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</si>
  <si>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</si>
  <si>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</si>
  <si>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</si>
  <si>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</si>
  <si>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</si>
  <si>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</si>
  <si>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</si>
  <si>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</si>
  <si>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</si>
  <si>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</si>
  <si>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</si>
  <si>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</si>
  <si>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</si>
  <si>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</si>
  <si>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</si>
  <si>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</si>
  <si>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</si>
  <si>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</si>
  <si>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</si>
  <si>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</si>
  <si>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</si>
  <si>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</si>
  <si>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</si>
  <si>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</si>
  <si>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</si>
  <si>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</si>
  <si>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</si>
  <si>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</si>
  <si>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</si>
  <si>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</si>
  <si>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</si>
  <si>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</si>
  <si>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</si>
  <si>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</si>
  <si>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</si>
  <si>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</si>
  <si>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</si>
  <si>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</si>
  <si>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</si>
  <si>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</si>
  <si>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</si>
  <si>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</si>
  <si>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</si>
  <si>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</si>
  <si>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</si>
  <si>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</si>
  <si>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</si>
  <si>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</si>
  <si>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</si>
  <si>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</si>
  <si>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</si>
  <si>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</si>
  <si>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</si>
  <si>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</si>
  <si>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</si>
  <si>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</si>
  <si>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</si>
  <si>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</si>
  <si>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</si>
  <si>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</si>
  <si>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</si>
  <si>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</si>
  <si>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</si>
  <si>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</si>
  <si>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</si>
  <si>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</si>
  <si>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</si>
  <si>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</si>
  <si>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</si>
  <si>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</si>
  <si>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</si>
  <si>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</si>
  <si>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</si>
  <si>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</si>
  <si>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</si>
  <si>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</si>
  <si>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</si>
  <si>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</si>
  <si>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</si>
  <si>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</si>
  <si>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</si>
  <si>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</si>
  <si>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</si>
  <si>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</si>
  <si>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</si>
  <si>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</si>
  <si>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</si>
  <si>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</si>
  <si>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</si>
  <si>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</si>
  <si>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</si>
  <si>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</si>
  <si>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</si>
  <si>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</si>
  <si>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</si>
  <si>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</si>
  <si>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</si>
  <si>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</si>
  <si>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</si>
  <si>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</si>
  <si>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</si>
  <si>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</si>
  <si>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</si>
  <si>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</si>
  <si>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</si>
  <si>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</si>
  <si>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</si>
  <si>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</si>
  <si>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</si>
  <si>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</si>
  <si>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</si>
  <si>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</si>
  <si>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</si>
  <si>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</si>
  <si>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</si>
  <si>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</si>
  <si>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</si>
  <si>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</si>
  <si>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</si>
  <si>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</si>
  <si>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</si>
  <si>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</si>
  <si>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</si>
  <si>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</si>
  <si>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</si>
  <si>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</si>
  <si>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</si>
  <si>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</si>
  <si>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</si>
  <si>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</si>
  <si>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</si>
  <si>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</si>
  <si>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</si>
  <si>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</si>
  <si>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</si>
  <si>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</si>
  <si>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</si>
  <si>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</si>
  <si>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</si>
  <si>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</si>
  <si>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</si>
  <si>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</si>
  <si>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</si>
  <si>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</si>
  <si>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</si>
  <si>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</si>
  <si>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</si>
  <si>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</si>
  <si>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</si>
  <si>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</si>
  <si>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</si>
  <si>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</si>
  <si>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</si>
  <si>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</si>
  <si>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</si>
  <si>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</si>
  <si>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</si>
  <si>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</si>
  <si>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</si>
  <si>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</si>
  <si>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</si>
  <si>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</si>
  <si>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</si>
  <si>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</si>
  <si>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</si>
  <si>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</si>
  <si>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</si>
  <si>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</si>
  <si>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</si>
  <si>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</si>
  <si>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</si>
  <si>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</si>
  <si>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</si>
  <si>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</si>
  <si>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</si>
  <si>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</si>
  <si>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</si>
  <si>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</si>
  <si>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</si>
  <si>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</si>
  <si>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</si>
  <si>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</si>
  <si>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</si>
  <si>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</si>
  <si>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</si>
  <si>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</si>
  <si>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</si>
  <si>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</si>
  <si>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</si>
  <si>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</si>
  <si>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</si>
  <si>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</si>
  <si>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</si>
  <si>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</si>
  <si>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</si>
  <si>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</si>
  <si>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</si>
  <si>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</si>
  <si>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</si>
  <si>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</si>
  <si>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</si>
  <si>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</si>
  <si>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</si>
  <si>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</si>
  <si>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</si>
  <si>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</si>
  <si>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</si>
  <si>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</si>
  <si>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</si>
  <si>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</si>
  <si>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</si>
  <si>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</si>
  <si>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</si>
  <si>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</si>
  <si>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</si>
  <si>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</si>
  <si>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</si>
  <si>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</si>
  <si>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</si>
  <si>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</si>
  <si>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</si>
  <si>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</si>
  <si>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</si>
  <si>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</si>
  <si>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</si>
  <si>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</si>
  <si>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</si>
  <si>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</si>
  <si>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</si>
  <si>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</si>
  <si>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</si>
  <si>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</si>
  <si>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</si>
  <si>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</si>
  <si>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</si>
  <si>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</si>
  <si>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</si>
  <si>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</si>
  <si>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</si>
  <si>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</si>
  <si>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</si>
  <si>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</si>
  <si>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</si>
  <si>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</si>
  <si>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</si>
  <si>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</si>
  <si>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</si>
  <si>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</si>
  <si>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</si>
  <si>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</si>
  <si>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</si>
  <si>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</si>
  <si>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</si>
  <si>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</si>
  <si>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</si>
  <si>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</si>
  <si>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</si>
  <si>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</si>
  <si>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</si>
  <si>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</si>
  <si>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</si>
  <si>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</si>
  <si>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</si>
  <si>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</si>
  <si>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</si>
  <si>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</si>
  <si>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</si>
  <si>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</si>
  <si>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</si>
  <si>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</si>
  <si>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</si>
  <si>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</si>
  <si>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</si>
  <si>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</si>
  <si>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</si>
  <si>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</si>
  <si>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</si>
  <si>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</si>
  <si>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</si>
  <si>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</si>
  <si>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</si>
  <si>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</si>
  <si>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</si>
  <si>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</si>
  <si>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</si>
  <si>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</si>
  <si>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</si>
  <si>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</si>
  <si>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</si>
  <si>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</si>
  <si>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</si>
  <si>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</si>
  <si>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</si>
  <si>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</si>
  <si>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</si>
  <si>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</si>
  <si>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</si>
  <si>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</si>
  <si>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</si>
  <si>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</si>
  <si>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</si>
  <si>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</si>
  <si>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</si>
  <si>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</si>
  <si>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</si>
  <si>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</si>
  <si>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</si>
  <si>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</si>
  <si>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</si>
  <si>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</si>
  <si>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</si>
  <si>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</si>
  <si>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</si>
  <si>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</si>
  <si>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</si>
  <si>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</si>
  <si>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</si>
  <si>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</si>
  <si>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</si>
  <si>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</si>
  <si>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</si>
  <si>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</si>
  <si>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</si>
  <si>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</si>
  <si>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</si>
  <si>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</si>
  <si>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</si>
  <si>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</si>
  <si>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</si>
  <si>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</si>
  <si>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</si>
  <si>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</si>
  <si>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</si>
  <si>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</si>
  <si>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</si>
  <si>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</si>
  <si>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</si>
  <si>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</si>
  <si>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</si>
  <si>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</si>
  <si>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</si>
  <si>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</si>
  <si>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</si>
  <si>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</si>
  <si>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</si>
  <si>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</si>
  <si>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</si>
  <si>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</si>
  <si>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</si>
  <si>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</si>
  <si>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</si>
  <si>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</si>
  <si>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</si>
  <si>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</si>
  <si>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</si>
  <si>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</si>
  <si>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</si>
  <si>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</si>
  <si>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</si>
  <si>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</si>
  <si>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</si>
  <si>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</si>
  <si>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</si>
  <si>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</si>
  <si>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</si>
  <si>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</si>
  <si>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</si>
  <si>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</si>
  <si>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</si>
  <si>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</si>
  <si>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</si>
  <si>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</si>
  <si>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</si>
  <si>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</si>
  <si>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</si>
  <si>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</si>
  <si>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</si>
  <si>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</si>
  <si>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</si>
  <si>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</si>
  <si>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</si>
  <si>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</si>
  <si>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</si>
  <si>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</si>
  <si>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</si>
  <si>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</si>
  <si>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</si>
  <si>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</si>
  <si>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</si>
  <si>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</si>
  <si>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</si>
  <si>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</si>
  <si>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</si>
  <si>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</si>
  <si>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</si>
  <si>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</si>
  <si>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</si>
  <si>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</si>
  <si>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</si>
  <si>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</si>
  <si>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</si>
  <si>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</si>
  <si>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</si>
  <si>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</si>
  <si>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</si>
  <si>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</si>
  <si>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</si>
  <si>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</si>
  <si>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</si>
  <si>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</si>
  <si>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</si>
  <si>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</si>
  <si>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</si>
  <si>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</si>
  <si>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</si>
  <si>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</si>
  <si>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</si>
  <si>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</si>
  <si>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</si>
  <si>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</si>
  <si>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</si>
  <si>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</si>
  <si>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</si>
  <si>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</si>
  <si>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</si>
  <si>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</si>
  <si>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</si>
  <si>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</si>
  <si>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</si>
  <si>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</si>
  <si>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</si>
  <si>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</si>
  <si>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</si>
  <si>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</si>
  <si>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</si>
  <si>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</si>
  <si>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</si>
  <si>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</si>
  <si>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</si>
  <si>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</si>
  <si>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</si>
  <si>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</si>
  <si>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</si>
  <si>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</si>
  <si>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</si>
  <si>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</si>
  <si>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</si>
  <si>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</si>
  <si>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</si>
  <si>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</si>
  <si>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</si>
  <si>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</si>
  <si>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</si>
  <si>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</si>
  <si>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</si>
  <si>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</si>
  <si>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</si>
  <si>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</si>
  <si>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</si>
  <si>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</si>
  <si>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</si>
  <si>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</si>
  <si>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</si>
  <si>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</si>
  <si>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</si>
  <si>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</si>
  <si>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</si>
  <si>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</si>
  <si>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</si>
  <si>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</si>
  <si>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</si>
  <si>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</si>
  <si>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</si>
  <si>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</si>
  <si>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</si>
  <si>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</si>
  <si>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</si>
  <si>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</si>
  <si>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</si>
  <si>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</si>
  <si>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</si>
  <si>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</si>
  <si>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</si>
  <si>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</si>
  <si>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</si>
  <si>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</si>
  <si>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</si>
  <si>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</si>
  <si>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</si>
  <si>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</si>
  <si>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</si>
  <si>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</si>
  <si>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</si>
  <si>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</si>
  <si>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</si>
  <si>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</si>
  <si>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</si>
  <si>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</si>
  <si>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</si>
  <si>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</si>
  <si>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</si>
  <si>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</si>
  <si>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</si>
  <si>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</si>
  <si>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</si>
  <si>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</si>
  <si>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</si>
  <si>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</si>
  <si>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</si>
  <si>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</si>
  <si>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</si>
  <si>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</si>
  <si>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</si>
  <si>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</si>
  <si>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</si>
  <si>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</si>
  <si>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</si>
  <si>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</si>
  <si>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</si>
  <si>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</si>
  <si>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</si>
  <si>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</si>
  <si>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</si>
  <si>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</si>
  <si>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</si>
  <si>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</si>
  <si>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</si>
  <si>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</si>
  <si>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</si>
  <si>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</si>
  <si>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</si>
  <si>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</si>
  <si>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</si>
  <si>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</si>
  <si>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</si>
  <si>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</si>
  <si>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</si>
  <si>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</si>
  <si>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</si>
  <si>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</si>
  <si>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</si>
  <si>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</si>
  <si>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</si>
  <si>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</si>
  <si>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</si>
  <si>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</si>
  <si>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</si>
  <si>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</si>
  <si>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</si>
  <si>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</si>
  <si>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</si>
  <si>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</si>
  <si>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</si>
  <si>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</si>
  <si>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</si>
  <si>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</si>
  <si>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</si>
  <si>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</si>
  <si>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</si>
  <si>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</si>
  <si>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</si>
  <si>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</si>
  <si>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</si>
  <si>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</si>
  <si>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</si>
  <si>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</si>
  <si>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</si>
  <si>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</si>
  <si>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</si>
  <si>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</si>
  <si>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</si>
  <si>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</si>
  <si>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</si>
  <si>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</si>
  <si>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</si>
  <si>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</si>
  <si>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</si>
  <si>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</si>
  <si>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</si>
  <si>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</si>
  <si>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</si>
  <si>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</si>
  <si>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</si>
  <si>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</si>
  <si>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</si>
  <si>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</si>
  <si>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</si>
  <si>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</si>
  <si>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</si>
  <si>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</si>
  <si>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</si>
  <si>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</si>
  <si>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</si>
  <si>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</si>
  <si>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</si>
  <si>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</si>
  <si>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</si>
  <si>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</si>
  <si>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</si>
  <si>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</si>
  <si>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</si>
  <si>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</si>
  <si>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</si>
  <si>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</si>
  <si>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</si>
  <si>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</si>
  <si>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</si>
  <si>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</si>
  <si>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</si>
  <si>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</si>
  <si>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</si>
  <si>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</si>
  <si>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</si>
  <si>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</si>
  <si>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</si>
  <si>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</si>
  <si>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</si>
  <si>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</si>
  <si>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</si>
  <si>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</si>
  <si>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</si>
  <si>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</si>
  <si>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</si>
  <si>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</si>
  <si>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</si>
  <si>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</si>
  <si>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</si>
  <si>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</si>
  <si>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</si>
  <si>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</si>
  <si>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</si>
  <si>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</si>
  <si>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</si>
  <si>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</si>
  <si>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</si>
  <si>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</si>
  <si>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</si>
  <si>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</si>
  <si>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</si>
  <si>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</si>
  <si>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</si>
  <si>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</si>
  <si>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</si>
  <si>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</si>
  <si>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</si>
  <si>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</si>
  <si>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</si>
  <si>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</si>
  <si>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</si>
  <si>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</si>
  <si>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</si>
  <si>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</si>
  <si>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</si>
  <si>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</si>
  <si>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</si>
  <si>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</si>
  <si>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</si>
  <si>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</si>
  <si>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</si>
  <si>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</si>
  <si>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</si>
  <si>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</si>
  <si>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</si>
  <si>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</si>
  <si>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</si>
  <si>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</si>
  <si>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</si>
  <si>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</si>
  <si>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</si>
  <si>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</si>
  <si>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</si>
  <si>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</si>
  <si>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</si>
  <si>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</si>
  <si>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</si>
  <si>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</si>
  <si>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</si>
  <si>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</si>
  <si>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</si>
  <si>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</si>
  <si>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</si>
  <si>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</si>
  <si>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</si>
  <si>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</si>
  <si>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</si>
  <si>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</si>
  <si>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</si>
  <si>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</si>
  <si>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</si>
  <si>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</si>
  <si>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</si>
  <si>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</si>
  <si>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</si>
  <si>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</si>
  <si>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</si>
  <si>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</si>
  <si>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</si>
  <si>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</si>
  <si>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</si>
  <si>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</si>
  <si>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</si>
  <si>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</si>
  <si>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</si>
  <si>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</si>
  <si>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</si>
  <si>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</si>
  <si>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</si>
  <si>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</si>
  <si>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</si>
  <si>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</si>
  <si>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</si>
  <si>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</si>
  <si>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</si>
  <si>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</si>
  <si>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</si>
  <si>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</si>
  <si>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</si>
  <si>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</si>
  <si>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</si>
  <si>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</si>
  <si>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</si>
  <si>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</si>
  <si>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</si>
  <si>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</si>
  <si>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</si>
  <si>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</si>
  <si>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</si>
  <si>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</si>
  <si>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</si>
  <si>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</si>
  <si>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</si>
  <si>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</si>
  <si>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</si>
  <si>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</si>
  <si>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</si>
  <si>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</si>
  <si>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</si>
  <si>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</si>
  <si>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</si>
  <si>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</si>
  <si>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</si>
  <si>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</si>
  <si>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</si>
  <si>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</si>
  <si>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</si>
  <si>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</si>
  <si>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</si>
  <si>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</si>
  <si>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</si>
  <si>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</si>
  <si>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</si>
  <si>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</si>
  <si>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</si>
  <si>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</si>
  <si>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</si>
  <si>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</si>
  <si>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</si>
  <si>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</si>
  <si>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</si>
  <si>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</si>
  <si>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</si>
  <si>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</si>
  <si>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</si>
  <si>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</si>
  <si>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</si>
  <si>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</si>
  <si>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</si>
  <si>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</si>
  <si>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</si>
  <si>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</si>
  <si>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</si>
  <si>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</si>
  <si>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</si>
  <si>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</si>
  <si>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</si>
  <si>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</si>
  <si>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</si>
  <si>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</si>
  <si>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</si>
  <si>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</si>
  <si>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</si>
  <si>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</si>
  <si>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</si>
  <si>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</si>
  <si>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</si>
  <si>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</si>
  <si>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</si>
  <si>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</si>
  <si>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</si>
  <si>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</si>
  <si>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</si>
  <si>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</si>
  <si>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</si>
  <si>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</si>
  <si>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</si>
  <si>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</si>
  <si>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</si>
  <si>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</si>
  <si>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</si>
  <si>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</si>
  <si>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</si>
  <si>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</si>
  <si>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</si>
  <si>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</si>
  <si>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</si>
  <si>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</si>
  <si>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</si>
  <si>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</si>
  <si>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</si>
  <si>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</si>
  <si>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</si>
  <si>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</si>
  <si>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</si>
  <si>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</si>
  <si>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</si>
  <si>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</si>
  <si>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</si>
  <si>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</si>
  <si>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</si>
  <si>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</si>
  <si>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</si>
  <si>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</si>
  <si>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</si>
  <si>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</si>
  <si>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</si>
  <si>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</si>
  <si>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</si>
  <si>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</si>
  <si>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</si>
  <si>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</si>
  <si>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</si>
  <si>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</si>
  <si>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</si>
  <si>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</si>
  <si>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</si>
  <si>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</si>
  <si>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</si>
  <si>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</si>
  <si>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</si>
  <si>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</si>
  <si>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</si>
  <si>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</si>
  <si>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</si>
  <si>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</si>
  <si>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</si>
  <si>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</si>
  <si>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</si>
  <si>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</si>
  <si>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</si>
  <si>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</si>
  <si>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</si>
  <si>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</si>
  <si>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</si>
  <si>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</si>
  <si>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</si>
  <si>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</si>
  <si>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</si>
  <si>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</si>
  <si>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</si>
  <si>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</si>
  <si>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</si>
  <si>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</si>
  <si>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</si>
  <si>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</si>
  <si>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</si>
  <si>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</si>
  <si>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</si>
  <si>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</si>
  <si>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</si>
  <si>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</si>
  <si>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</si>
  <si>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</si>
  <si>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</si>
  <si>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</si>
  <si>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</si>
  <si>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</si>
  <si>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</si>
  <si>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</si>
  <si>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</si>
  <si>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</si>
  <si>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</si>
  <si>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</si>
  <si>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</si>
  <si>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</si>
  <si>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</si>
  <si>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</si>
  <si>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</si>
  <si>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</si>
  <si>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</si>
  <si>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</si>
  <si>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</si>
  <si>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</si>
  <si>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</si>
  <si>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</si>
  <si>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</si>
  <si>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</si>
  <si>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</si>
  <si>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</si>
  <si>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</si>
  <si>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</si>
  <si>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</si>
  <si>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</si>
  <si>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</si>
  <si>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</si>
  <si>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</si>
  <si>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</si>
  <si>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</si>
  <si>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</si>
  <si>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</si>
  <si>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</si>
  <si>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</si>
  <si>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</si>
  <si>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</si>
  <si>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</si>
  <si>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</si>
  <si>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</si>
  <si>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</si>
  <si>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</si>
  <si>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</si>
  <si>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</si>
  <si>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</si>
  <si>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</si>
  <si>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</si>
  <si>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</si>
  <si>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</si>
  <si>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</si>
  <si>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</si>
  <si>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</si>
  <si>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</si>
  <si>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</si>
  <si>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</si>
  <si>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</si>
  <si>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</si>
  <si>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</si>
  <si>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</si>
  <si>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</si>
  <si>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</si>
  <si>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</si>
  <si>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</si>
  <si>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</si>
  <si>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</si>
  <si>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</si>
  <si>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</si>
  <si>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</si>
  <si>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</si>
  <si>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</si>
  <si>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</si>
  <si>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</si>
  <si>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</si>
  <si>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</si>
  <si>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</si>
  <si>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</si>
  <si>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</si>
  <si>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</si>
  <si>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</si>
  <si>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</si>
  <si>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</si>
  <si>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</si>
  <si>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</si>
  <si>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</si>
  <si>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</si>
  <si>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</si>
  <si>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</si>
  <si>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</si>
  <si>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</si>
  <si>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</si>
  <si>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</si>
  <si>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</si>
  <si>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</si>
  <si>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</si>
  <si>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</si>
  <si>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</si>
  <si>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</si>
  <si>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</si>
  <si>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</si>
  <si>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</si>
  <si>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</si>
  <si>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</si>
  <si>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</si>
  <si>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</si>
  <si>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</si>
  <si>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</si>
  <si>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</si>
  <si>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</si>
  <si>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</si>
  <si>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</si>
  <si>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</si>
  <si>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</si>
  <si>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</si>
  <si>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</si>
  <si>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</si>
  <si>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</si>
  <si>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</si>
  <si>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</si>
  <si>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</si>
  <si>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</si>
  <si>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</si>
  <si>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</si>
  <si>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</si>
  <si>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</si>
  <si>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</si>
  <si>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</si>
  <si>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</si>
  <si>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</si>
  <si>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</si>
  <si>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</si>
  <si>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</si>
  <si>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</si>
  <si>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</si>
  <si>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</si>
  <si>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</si>
  <si>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</si>
  <si>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</si>
  <si>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</si>
  <si>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</si>
  <si>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</si>
  <si>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</si>
  <si>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</si>
  <si>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</si>
  <si>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</si>
  <si>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</si>
  <si>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</si>
  <si>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</si>
  <si>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</si>
  <si>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</si>
  <si>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</si>
  <si>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</si>
  <si>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</si>
  <si>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</si>
  <si>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</si>
  <si>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</si>
  <si>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</si>
  <si>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</si>
  <si>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</si>
  <si>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</si>
  <si>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</si>
  <si>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</si>
  <si>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</si>
  <si>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</si>
  <si>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</si>
  <si>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</si>
  <si>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</si>
  <si>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</si>
  <si>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</si>
  <si>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</si>
  <si>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</si>
  <si>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</si>
  <si>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</si>
  <si>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</si>
  <si>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</si>
  <si>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</si>
  <si>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</si>
  <si>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</si>
  <si>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</si>
  <si>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</si>
  <si>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</si>
  <si>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</si>
  <si>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</si>
  <si>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</si>
  <si>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</si>
  <si>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</si>
  <si>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</si>
  <si>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</si>
  <si>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</si>
  <si>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</si>
  <si>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</si>
  <si>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</si>
  <si>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</si>
  <si>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</si>
  <si>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</si>
  <si>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</si>
  <si>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</si>
  <si>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</si>
  <si>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</si>
  <si>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</si>
  <si>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</si>
  <si>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</si>
  <si>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</si>
  <si>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</si>
  <si>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</si>
  <si>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</si>
  <si>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</si>
  <si>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</si>
  <si>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</si>
  <si>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</si>
  <si>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</si>
  <si>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</si>
  <si>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</si>
  <si>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</si>
  <si>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</si>
  <si>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</si>
  <si>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</si>
  <si>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</si>
  <si>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</si>
  <si>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</si>
  <si>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</si>
  <si>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</si>
  <si>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</si>
  <si>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</si>
  <si>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</si>
  <si>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</si>
  <si>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</si>
  <si>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</si>
  <si>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</si>
  <si>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</si>
  <si>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</si>
  <si>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</si>
  <si>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</si>
  <si>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</si>
  <si>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</si>
  <si>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</si>
  <si>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</si>
  <si>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</si>
  <si>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</si>
  <si>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</si>
  <si>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</si>
  <si>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</si>
  <si>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</si>
  <si>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</si>
  <si>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</si>
  <si>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</si>
  <si>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</si>
  <si>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</si>
  <si>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</si>
  <si>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</si>
  <si>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</si>
  <si>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</si>
  <si>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</si>
  <si>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</si>
  <si>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</si>
  <si>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</si>
  <si>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</si>
  <si>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</si>
  <si>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</si>
  <si>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</si>
  <si>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</si>
  <si>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</si>
  <si>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</si>
  <si>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</si>
  <si>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</si>
  <si>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</si>
  <si>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</si>
  <si>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</si>
  <si>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</si>
  <si>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</si>
  <si>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</si>
  <si>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</si>
  <si>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</si>
  <si>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</si>
  <si>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</si>
  <si>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</si>
  <si>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</si>
  <si>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</si>
  <si>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</si>
  <si>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</si>
  <si>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</si>
  <si>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</si>
  <si>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</si>
  <si>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</si>
  <si>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</si>
  <si>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</si>
  <si>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</si>
  <si>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</si>
  <si>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</si>
  <si>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</si>
  <si>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</si>
  <si>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</si>
  <si>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</si>
  <si>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</si>
  <si>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</si>
  <si>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</si>
  <si>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</si>
  <si>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</si>
  <si>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</si>
  <si>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</si>
  <si>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</si>
  <si>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</si>
  <si>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</si>
  <si>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</si>
  <si>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</si>
  <si>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</si>
  <si>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</si>
  <si>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</si>
  <si>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</si>
  <si>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</si>
  <si>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</si>
  <si>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</si>
  <si>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</si>
  <si>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</si>
  <si>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</si>
  <si>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</si>
  <si>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</si>
  <si>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</si>
  <si>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</si>
  <si>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</si>
  <si>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</si>
  <si>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</si>
  <si>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</si>
  <si>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</si>
  <si>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</si>
  <si>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</si>
  <si>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</si>
  <si>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</si>
  <si>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</si>
  <si>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</si>
  <si>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</si>
  <si>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</si>
  <si>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</si>
  <si>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</si>
  <si>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</si>
  <si>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</si>
  <si>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</si>
  <si>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</si>
  <si>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</si>
  <si>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</si>
  <si>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</si>
  <si>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</si>
  <si>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</si>
  <si>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</si>
  <si>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</si>
  <si>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</si>
  <si>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</si>
  <si>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</si>
  <si>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</si>
  <si>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</si>
  <si>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</si>
  <si>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</si>
  <si>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</si>
  <si>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</si>
  <si>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</si>
  <si>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</si>
  <si>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</si>
  <si>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</si>
  <si>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</si>
  <si>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</si>
  <si>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</si>
  <si>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</si>
  <si>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</si>
  <si>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</si>
  <si>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</si>
  <si>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</si>
  <si>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</si>
  <si>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</si>
  <si>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</si>
  <si>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</si>
  <si>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</si>
  <si>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</si>
  <si>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</si>
  <si>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</si>
  <si>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</si>
  <si>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</si>
  <si>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</si>
  <si>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</si>
  <si>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</si>
  <si>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</si>
  <si>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</si>
  <si>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</si>
  <si>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</si>
  <si>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</si>
  <si>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</si>
  <si>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</si>
  <si>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</si>
  <si>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</si>
  <si>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</si>
  <si>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</si>
  <si>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</si>
  <si>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</si>
  <si>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</si>
  <si>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</si>
  <si>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</si>
  <si>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</si>
  <si>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</si>
  <si>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</si>
  <si>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</si>
  <si>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</si>
  <si>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</si>
  <si>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</si>
  <si>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</si>
  <si>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</si>
  <si>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</si>
  <si>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</si>
  <si>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</si>
  <si>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</si>
  <si>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</si>
  <si>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</si>
  <si>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</si>
  <si>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</si>
  <si>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</si>
  <si>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</si>
  <si>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</si>
  <si>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</si>
  <si>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</si>
  <si>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</si>
  <si>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</si>
  <si>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</si>
  <si>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</si>
  <si>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</si>
  <si>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</si>
  <si>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</si>
  <si>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</si>
  <si>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</si>
  <si>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</si>
  <si>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</si>
  <si>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</si>
  <si>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</si>
  <si>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</si>
  <si>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</si>
  <si>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</si>
  <si>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</si>
  <si>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</si>
  <si>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</si>
  <si>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</si>
  <si>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</si>
  <si>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</si>
  <si>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</si>
  <si>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</si>
  <si>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</si>
  <si>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</si>
  <si>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</si>
  <si>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</si>
  <si>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</si>
  <si>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</si>
  <si>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</si>
  <si>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</si>
  <si>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</si>
  <si>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</si>
  <si>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</si>
  <si>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</si>
  <si>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</si>
  <si>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</si>
  <si>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</si>
  <si>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</si>
  <si>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</si>
  <si>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</si>
  <si>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</si>
  <si>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</si>
  <si>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</si>
  <si>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</si>
  <si>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</si>
  <si>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</si>
  <si>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</si>
  <si>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</si>
  <si>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</si>
  <si>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</si>
  <si>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</si>
  <si>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</si>
  <si>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</si>
  <si>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</si>
  <si>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</si>
  <si>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</si>
  <si>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</si>
  <si>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</si>
  <si>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</si>
  <si>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</si>
  <si>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</si>
  <si>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</si>
  <si>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</si>
  <si>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</si>
  <si>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</si>
  <si>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</si>
  <si>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</si>
  <si>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</si>
  <si>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</si>
  <si>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</si>
  <si>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</si>
  <si>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</si>
  <si>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</si>
  <si>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</si>
  <si>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</si>
  <si>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</si>
  <si>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</si>
  <si>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</si>
  <si>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</si>
  <si>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</si>
  <si>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</si>
  <si>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</si>
  <si>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</si>
  <si>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</si>
  <si>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</si>
  <si>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</si>
  <si>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</si>
  <si>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</si>
  <si>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</si>
  <si>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</si>
  <si>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</si>
  <si>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</si>
  <si>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</si>
  <si>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</si>
  <si>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</si>
  <si>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</si>
  <si>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</si>
  <si>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</si>
  <si>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</si>
  <si>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</si>
  <si>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</si>
  <si>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</si>
  <si>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</si>
  <si>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</si>
  <si>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</si>
  <si>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</si>
  <si>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</si>
  <si>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</si>
  <si>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</si>
  <si>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</si>
  <si>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</si>
  <si>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</si>
  <si>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</si>
  <si>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</si>
  <si>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</si>
  <si>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</si>
  <si>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</si>
  <si>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</si>
  <si>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</si>
  <si>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</si>
  <si>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</si>
  <si>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</si>
  <si>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</si>
  <si>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</si>
  <si>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</si>
  <si>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</si>
  <si>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</si>
  <si>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</si>
  <si>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</si>
  <si>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</si>
  <si>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</si>
  <si>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</si>
  <si>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</si>
  <si>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</si>
  <si>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</si>
  <si>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</si>
  <si>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</si>
  <si>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</si>
  <si>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</si>
  <si>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</si>
  <si>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</si>
  <si>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</si>
  <si>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</si>
  <si>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</si>
  <si>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</si>
  <si>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</si>
  <si>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</si>
  <si>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</si>
  <si>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</si>
  <si>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</si>
  <si>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</si>
  <si>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</si>
  <si>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</si>
  <si>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</si>
  <si>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</si>
  <si>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</si>
  <si>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</si>
  <si>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</si>
  <si>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</si>
  <si>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</si>
  <si>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</si>
  <si>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</si>
  <si>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</si>
  <si>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</si>
  <si>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</si>
  <si>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</si>
  <si>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</si>
  <si>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</si>
  <si>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</si>
  <si>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</si>
  <si>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</si>
  <si>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</si>
  <si>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</si>
  <si>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</si>
  <si>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</si>
  <si>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</si>
  <si>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</si>
  <si>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</si>
  <si>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</si>
  <si>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</si>
  <si>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</si>
  <si>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</si>
  <si>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</si>
  <si>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</si>
  <si>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</si>
  <si>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</si>
  <si>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</si>
  <si>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</si>
  <si>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</si>
  <si>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</si>
  <si>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</si>
  <si>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</si>
  <si>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</si>
  <si>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</si>
  <si>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</si>
  <si>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</si>
  <si>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</si>
  <si>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</si>
  <si>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</si>
  <si>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</si>
  <si>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</si>
  <si>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</si>
  <si>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</si>
  <si>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</si>
  <si>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</si>
  <si>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</si>
  <si>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</si>
  <si>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</si>
  <si>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</si>
  <si>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</si>
  <si>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</si>
  <si>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</si>
  <si>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</si>
  <si>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</si>
  <si>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</si>
  <si>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</si>
  <si>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</si>
  <si>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</si>
  <si>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</si>
  <si>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</si>
  <si>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</si>
  <si>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</si>
  <si>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</si>
  <si>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</si>
  <si>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</si>
  <si>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</si>
  <si>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</si>
  <si>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</si>
  <si>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</si>
  <si>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</si>
  <si>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</si>
  <si>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</si>
  <si>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</si>
  <si>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</si>
  <si>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</si>
  <si>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</si>
  <si>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</si>
  <si>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</si>
  <si>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</si>
  <si>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</si>
  <si>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</si>
  <si>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</si>
  <si>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</si>
  <si>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</si>
  <si>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</si>
  <si>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</si>
  <si>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</si>
  <si>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</si>
  <si>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</si>
  <si>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</si>
  <si>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</si>
  <si>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</si>
  <si>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</si>
  <si>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</si>
  <si>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</si>
  <si>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</si>
  <si>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</si>
  <si>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</si>
  <si>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</si>
  <si>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</si>
  <si>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</si>
  <si>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</si>
  <si>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</si>
  <si>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</si>
  <si>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</si>
  <si>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</si>
  <si>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</si>
  <si>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</si>
  <si>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</si>
  <si>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</si>
  <si>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</si>
  <si>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</si>
  <si>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</si>
  <si>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</si>
  <si>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</si>
  <si>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</si>
  <si>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</si>
  <si>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</si>
  <si>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</si>
  <si>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</si>
  <si>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</si>
  <si>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</si>
  <si>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</si>
  <si>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</si>
  <si>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</si>
  <si>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</si>
  <si>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</si>
  <si>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</si>
  <si>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</si>
  <si>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</si>
  <si>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</si>
  <si>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</si>
  <si>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</si>
  <si>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</si>
  <si>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</si>
  <si>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</si>
  <si>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</si>
  <si>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</si>
  <si>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</si>
  <si>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</si>
  <si>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</si>
  <si>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</si>
  <si>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</si>
  <si>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</si>
  <si>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</si>
  <si>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</si>
  <si>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</si>
  <si>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</si>
  <si>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</si>
  <si>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</si>
  <si>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</si>
  <si>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</si>
  <si>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</si>
  <si>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</si>
  <si>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</si>
  <si>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</si>
  <si>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</si>
  <si>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</si>
  <si>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</si>
  <si>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</si>
  <si>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</si>
  <si>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</si>
  <si>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</si>
  <si>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</si>
  <si>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</si>
  <si>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</si>
  <si>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</si>
  <si>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</si>
  <si>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</si>
  <si>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</si>
  <si>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</si>
  <si>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</si>
  <si>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</si>
  <si>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</si>
  <si>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</si>
  <si>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</si>
  <si>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</si>
  <si>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</si>
  <si>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</si>
  <si>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</si>
  <si>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</si>
  <si>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</si>
  <si>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</si>
  <si>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</si>
  <si>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</si>
  <si>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</si>
  <si>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</si>
  <si>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</si>
  <si>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</si>
  <si>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</si>
  <si>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</si>
  <si>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</si>
  <si>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</si>
  <si>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</si>
  <si>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</si>
  <si>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</si>
  <si>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</si>
  <si>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</si>
  <si>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</si>
  <si>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</si>
  <si>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</si>
  <si>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</si>
  <si>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</si>
  <si>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</si>
  <si>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</si>
  <si>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</si>
  <si>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</si>
  <si>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</si>
  <si>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</si>
  <si>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</si>
  <si>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</si>
  <si>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</si>
  <si>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</si>
  <si>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</si>
  <si>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</si>
  <si>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</si>
  <si>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</si>
  <si>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</si>
  <si>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</si>
  <si>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</si>
  <si>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</si>
  <si>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</si>
  <si>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</si>
  <si>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</si>
  <si>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</si>
  <si>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</si>
  <si>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</si>
  <si>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</si>
  <si>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</si>
  <si>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</si>
  <si>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</si>
  <si>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</si>
  <si>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</si>
  <si>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</si>
  <si>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</si>
  <si>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</si>
  <si>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</si>
  <si>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</si>
  <si>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</si>
  <si>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</si>
  <si>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</si>
  <si>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</si>
  <si>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</si>
  <si>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</si>
  <si>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</si>
  <si>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</si>
  <si>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</si>
  <si>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</si>
  <si>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</si>
  <si>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</si>
  <si>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</si>
  <si>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</si>
  <si>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</si>
  <si>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</si>
  <si>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</si>
  <si>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</si>
  <si>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</si>
  <si>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</si>
  <si>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</si>
  <si>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</si>
  <si>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</si>
  <si>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</si>
  <si>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</si>
  <si>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</si>
  <si>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</si>
  <si>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</si>
  <si>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</si>
  <si>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</si>
  <si>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</si>
  <si>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</si>
  <si>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</si>
  <si>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</si>
  <si>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</si>
  <si>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</si>
  <si>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</si>
  <si>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</si>
  <si>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</si>
  <si>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</si>
  <si>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</si>
  <si>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</si>
  <si>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</si>
  <si>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</si>
  <si>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</si>
  <si>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</si>
  <si>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</si>
  <si>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</si>
  <si>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</si>
  <si>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</si>
  <si>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</si>
  <si>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</si>
  <si>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</si>
  <si>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</si>
  <si>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</si>
  <si>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</si>
  <si>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</si>
  <si>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</si>
  <si>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</si>
  <si>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</si>
  <si>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</si>
  <si>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</si>
  <si>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</si>
  <si>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</si>
  <si>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</si>
  <si>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</si>
  <si>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</si>
  <si>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</si>
  <si>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</si>
  <si>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</si>
  <si>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</si>
  <si>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</si>
  <si>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</si>
  <si>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</si>
  <si>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</si>
  <si>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</si>
  <si>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</si>
  <si>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</si>
  <si>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</si>
  <si>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</si>
  <si>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</si>
  <si>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</si>
  <si>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</si>
  <si>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</si>
  <si>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</si>
  <si>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</si>
  <si>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</si>
  <si>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</si>
  <si>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</si>
  <si>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</si>
  <si>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</si>
  <si>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</si>
  <si>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</si>
  <si>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</si>
  <si>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</si>
  <si>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</si>
  <si>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</si>
  <si>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</si>
  <si>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</si>
  <si>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</si>
  <si>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</si>
  <si>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</si>
  <si>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</si>
  <si>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</si>
  <si>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</si>
  <si>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</si>
  <si>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</si>
  <si>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</si>
  <si>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</si>
  <si>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</si>
  <si>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</si>
  <si>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</si>
  <si>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</si>
  <si>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</si>
  <si>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</si>
  <si>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</si>
  <si>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</si>
  <si>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</si>
  <si>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</si>
  <si>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</si>
  <si>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</si>
  <si>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</si>
  <si>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</si>
  <si>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</si>
  <si>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</si>
  <si>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</si>
  <si>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</si>
  <si>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</si>
  <si>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</si>
  <si>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</si>
  <si>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</si>
  <si>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</si>
  <si>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</si>
  <si>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</si>
  <si>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</si>
  <si>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</si>
  <si>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</si>
  <si>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</si>
  <si>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</si>
  <si>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</si>
  <si>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</si>
  <si>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</si>
  <si>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</si>
  <si>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</si>
  <si>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</si>
  <si>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</si>
  <si>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</si>
  <si>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</si>
  <si>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</si>
  <si>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</si>
  <si>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</si>
  <si>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</si>
  <si>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</si>
  <si>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</si>
  <si>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</si>
  <si>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</si>
  <si>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</si>
  <si>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</si>
  <si>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</si>
  <si>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</si>
  <si>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</si>
  <si>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</si>
  <si>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</si>
  <si>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</si>
  <si>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</si>
  <si>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</si>
  <si>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</si>
  <si>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</si>
  <si>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</si>
  <si>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</si>
  <si>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</si>
  <si>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</si>
  <si>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</si>
  <si>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</si>
  <si>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</si>
  <si>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</si>
  <si>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</si>
  <si>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</si>
  <si>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</si>
  <si>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</si>
  <si>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</si>
  <si>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</si>
  <si>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</si>
  <si>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</si>
  <si>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</si>
  <si>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</si>
  <si>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</si>
  <si>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</si>
  <si>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</si>
  <si>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</si>
  <si>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</si>
  <si>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</si>
  <si>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</si>
  <si>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</si>
  <si>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</si>
  <si>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</si>
  <si>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</si>
  <si>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</si>
  <si>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</si>
  <si>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</si>
  <si>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</si>
  <si>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</si>
  <si>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</si>
  <si>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</si>
  <si>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</si>
  <si>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</si>
  <si>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</si>
  <si>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</si>
  <si>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</si>
  <si>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</si>
  <si>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</si>
  <si>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</si>
  <si>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</si>
  <si>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</si>
  <si>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</si>
  <si>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</si>
  <si>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</si>
  <si>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</si>
  <si>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</si>
  <si>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</si>
  <si>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</si>
  <si>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</si>
  <si>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</si>
  <si>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</si>
  <si>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</si>
  <si>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</si>
  <si>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</si>
  <si>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</si>
  <si>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</si>
  <si>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</si>
  <si>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</si>
  <si>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</si>
  <si>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</si>
  <si>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</si>
  <si>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</si>
  <si>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</si>
  <si>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</si>
  <si>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</si>
  <si>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</si>
  <si>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</si>
  <si>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</si>
  <si>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</si>
  <si>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</si>
  <si>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</si>
  <si>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</si>
  <si>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</si>
  <si>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</si>
  <si>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</si>
  <si>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</si>
  <si>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</si>
  <si>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</si>
  <si>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</si>
  <si>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</si>
  <si>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</si>
  <si>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</si>
  <si>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</si>
  <si>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</si>
  <si>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</si>
  <si>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</si>
  <si>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</si>
  <si>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</si>
  <si>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</si>
  <si>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</si>
  <si>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</si>
  <si>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</si>
  <si>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</si>
  <si>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</si>
  <si>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</si>
  <si>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</si>
  <si>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</si>
  <si>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</si>
  <si>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</si>
  <si>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</si>
  <si>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</si>
  <si>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</si>
  <si>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</si>
  <si>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</si>
  <si>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</si>
  <si>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</si>
  <si>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</si>
  <si>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</si>
  <si>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</si>
  <si>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</si>
  <si>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</si>
  <si>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</si>
  <si>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</si>
  <si>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</si>
  <si>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</si>
  <si>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</si>
  <si>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</si>
  <si>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</si>
  <si>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</si>
  <si>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</si>
  <si>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</si>
  <si>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</si>
  <si>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</si>
  <si>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</si>
  <si>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</si>
  <si>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</si>
  <si>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</si>
  <si>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</si>
  <si>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</si>
  <si>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</si>
  <si>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</si>
  <si>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</si>
  <si>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</si>
  <si>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</si>
  <si>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</si>
  <si>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</si>
  <si>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</si>
  <si>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</si>
  <si>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</si>
  <si>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</si>
  <si>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</si>
  <si>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</si>
  <si>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</si>
  <si>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</si>
  <si>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</si>
  <si>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</si>
  <si>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</si>
  <si>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</si>
  <si>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</si>
  <si>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</si>
  <si>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</si>
  <si>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</si>
  <si>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</si>
  <si>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</si>
  <si>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</si>
  <si>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</si>
  <si>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</si>
  <si>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</si>
  <si>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</si>
  <si>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</si>
  <si>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</si>
  <si>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</si>
  <si>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</si>
  <si>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</si>
  <si>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</si>
  <si>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</si>
  <si>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</si>
  <si>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</si>
  <si>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</si>
  <si>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</si>
  <si>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</si>
  <si>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</si>
  <si>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</si>
  <si>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</si>
  <si>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</si>
  <si>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</si>
  <si>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</si>
  <si>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</si>
  <si>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</si>
  <si>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</si>
  <si>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</si>
  <si>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</si>
  <si>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</si>
  <si>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</si>
  <si>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</si>
  <si>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</si>
  <si>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</si>
  <si>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</si>
  <si>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</si>
  <si>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</si>
  <si>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</si>
  <si>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</si>
  <si>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</si>
  <si>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</si>
  <si>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</si>
  <si>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</si>
  <si>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</si>
  <si>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</si>
  <si>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</si>
  <si>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</si>
  <si>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</si>
  <si>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</si>
  <si>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</si>
  <si>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</si>
  <si>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</si>
  <si>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</si>
  <si>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</si>
  <si>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</si>
  <si>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</si>
  <si>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</si>
  <si>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</si>
  <si>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</si>
  <si>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</si>
  <si>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</si>
  <si>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</si>
  <si>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</si>
  <si>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</si>
  <si>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</si>
  <si>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</si>
  <si>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</si>
  <si>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</si>
  <si>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</si>
  <si>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</si>
  <si>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</si>
  <si>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</si>
  <si>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</si>
  <si>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</si>
  <si>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</si>
  <si>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</si>
  <si>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</si>
  <si>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</si>
  <si>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</si>
  <si>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</si>
  <si>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</si>
  <si>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</si>
  <si>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</si>
  <si>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</si>
  <si>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</si>
  <si>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</si>
  <si>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</si>
  <si>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</si>
  <si>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</si>
  <si>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</si>
  <si>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</si>
  <si>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</si>
  <si>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</si>
  <si>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</si>
  <si>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</si>
  <si>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</si>
  <si>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</si>
  <si>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</si>
  <si>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</si>
  <si>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</si>
  <si>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</si>
  <si>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</si>
  <si>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</si>
  <si>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</si>
  <si>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</si>
  <si>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</si>
  <si>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</si>
  <si>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</si>
  <si>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</si>
  <si>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</si>
  <si>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</si>
  <si>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</si>
  <si>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</si>
  <si>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</si>
  <si>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</si>
  <si>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</si>
  <si>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</si>
  <si>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</si>
  <si>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</si>
  <si>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</si>
  <si>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</si>
  <si>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</si>
  <si>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</si>
  <si>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</si>
  <si>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</si>
  <si>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</si>
  <si>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</si>
  <si>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</si>
  <si>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</si>
  <si>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</si>
  <si>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</si>
  <si>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</si>
  <si>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</si>
  <si>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</si>
  <si>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</si>
  <si>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</si>
  <si>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</si>
  <si>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</si>
  <si>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</si>
  <si>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</si>
  <si>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</si>
  <si>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</si>
  <si>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</si>
  <si>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</si>
  <si>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</si>
  <si>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</si>
  <si>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</si>
  <si>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</si>
  <si>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</si>
  <si>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</si>
  <si>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</si>
  <si>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</si>
  <si>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</si>
  <si>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</si>
  <si>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</si>
  <si>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</si>
  <si>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</si>
  <si>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</si>
  <si>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</si>
  <si>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</si>
  <si>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</si>
  <si>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</si>
  <si>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</si>
  <si>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</si>
  <si>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</si>
  <si>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</si>
  <si>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</si>
  <si>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</si>
  <si>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</si>
  <si>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</si>
  <si>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</si>
  <si>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</si>
  <si>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</si>
  <si>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</si>
  <si>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</si>
  <si>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</si>
  <si>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</si>
  <si>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</si>
  <si>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</si>
  <si>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</si>
  <si>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</si>
  <si>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</si>
  <si>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</si>
  <si>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</si>
  <si>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</si>
  <si>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</si>
  <si>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</si>
  <si>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</si>
  <si>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</si>
  <si>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</si>
  <si>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</si>
  <si>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</si>
  <si>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</si>
  <si>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</si>
  <si>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</si>
  <si>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</si>
  <si>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</si>
  <si>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</si>
  <si>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</si>
  <si>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</si>
  <si>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</si>
  <si>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</si>
  <si>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</si>
  <si>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</si>
  <si>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</si>
  <si>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</si>
  <si>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</si>
  <si>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</si>
  <si>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</si>
  <si>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</si>
  <si>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</si>
  <si>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</si>
  <si>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</si>
  <si>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</si>
  <si>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</si>
  <si>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</si>
  <si>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</si>
  <si>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</si>
  <si>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</si>
  <si>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</si>
  <si>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</si>
  <si>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</si>
  <si>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</si>
  <si>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</si>
  <si>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</si>
  <si>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</si>
  <si>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</si>
  <si>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</si>
  <si>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</si>
  <si>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</si>
  <si>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</si>
  <si>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</si>
  <si>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</si>
  <si>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</si>
  <si>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</si>
  <si>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</si>
  <si>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</si>
  <si>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</si>
  <si>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</si>
  <si>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</si>
  <si>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</si>
  <si>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</si>
  <si>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</si>
  <si>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</si>
  <si>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</si>
  <si>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</si>
  <si>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</si>
  <si>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</si>
  <si>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</si>
  <si>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</si>
  <si>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</si>
  <si>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</si>
  <si>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</si>
  <si>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</si>
  <si>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</si>
  <si>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</si>
  <si>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</si>
  <si>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</si>
  <si>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</si>
  <si>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</si>
  <si>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</si>
  <si>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</si>
  <si>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</si>
  <si>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</si>
  <si>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</si>
  <si>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</si>
  <si>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</si>
  <si>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</si>
  <si>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</si>
  <si>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</si>
  <si>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</si>
  <si>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</si>
  <si>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</si>
  <si>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</si>
  <si>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</si>
  <si>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</si>
  <si>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</si>
  <si>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</si>
  <si>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</si>
  <si>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</si>
  <si>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</si>
  <si>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</si>
  <si>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</si>
  <si>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</si>
  <si>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</si>
  <si>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</si>
  <si>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</si>
  <si>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</si>
  <si>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</si>
  <si>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</si>
  <si>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</si>
  <si>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</si>
  <si>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</si>
  <si>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</si>
  <si>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</si>
  <si>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</si>
  <si>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</si>
  <si>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</si>
  <si>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</si>
  <si>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</si>
  <si>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</si>
  <si>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</si>
  <si>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</si>
  <si>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</si>
  <si>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</si>
  <si>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</si>
  <si>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</si>
  <si>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</si>
  <si>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</si>
  <si>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</si>
  <si>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</si>
  <si>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</si>
  <si>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</si>
  <si>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</si>
  <si>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</si>
  <si>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</si>
  <si>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</si>
  <si>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</si>
  <si>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</si>
  <si>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</si>
  <si>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</si>
  <si>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</si>
  <si>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</si>
  <si>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</si>
  <si>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</si>
  <si>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</si>
  <si>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</si>
  <si>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</si>
  <si>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</si>
  <si>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</si>
  <si>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</si>
  <si>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</si>
  <si>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</si>
  <si>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</si>
  <si>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</si>
  <si>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</si>
  <si>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</si>
  <si>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</si>
  <si>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</si>
  <si>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</si>
  <si>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</si>
  <si>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</si>
  <si>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</si>
  <si>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</si>
  <si>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</si>
  <si>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</si>
  <si>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</si>
  <si>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</si>
  <si>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</si>
  <si>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</si>
  <si>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</si>
  <si>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</si>
  <si>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</si>
  <si>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</si>
  <si>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</si>
  <si>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</si>
  <si>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</si>
  <si>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</si>
  <si>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</si>
  <si>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</si>
  <si>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</si>
  <si>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</si>
  <si>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</si>
  <si>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</si>
  <si>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</si>
  <si>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</si>
  <si>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</si>
  <si>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</si>
  <si>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</si>
  <si>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</si>
  <si>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</si>
  <si>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</si>
  <si>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</si>
  <si>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</si>
  <si>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</si>
  <si>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</si>
  <si>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</si>
  <si>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</si>
  <si>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</si>
  <si>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</si>
  <si>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</si>
  <si>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</si>
  <si>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</si>
  <si>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</si>
  <si>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</si>
  <si>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</si>
  <si>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</si>
  <si>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</si>
  <si>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</si>
  <si>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</si>
  <si>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</si>
  <si>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</si>
  <si>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</si>
  <si>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</si>
  <si>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</si>
  <si>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</si>
  <si>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</si>
  <si>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</si>
  <si>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</si>
  <si>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</si>
  <si>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</si>
  <si>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</si>
  <si>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</si>
  <si>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</si>
  <si>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</si>
  <si>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</si>
  <si>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</si>
  <si>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</si>
  <si>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</si>
  <si>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</si>
  <si>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</si>
  <si>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</si>
  <si>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</si>
  <si>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</si>
  <si>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</si>
  <si>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</si>
  <si>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</si>
  <si>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</si>
  <si>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</si>
  <si>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</si>
  <si>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</si>
  <si>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</si>
  <si>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</si>
  <si>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</si>
  <si>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</si>
  <si>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</si>
  <si>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</si>
  <si>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</si>
  <si>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</si>
  <si>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</si>
  <si>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</si>
  <si>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</si>
  <si>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</si>
  <si>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</si>
  <si>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</si>
  <si>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</si>
  <si>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</si>
  <si>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</si>
  <si>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</si>
  <si>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</si>
  <si>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</si>
  <si>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</si>
  <si>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</si>
  <si>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</si>
  <si>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</si>
  <si>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</si>
  <si>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</si>
  <si>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</si>
  <si>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</si>
  <si>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</si>
  <si>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</si>
  <si>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</si>
  <si>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</si>
  <si>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</si>
  <si>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</si>
  <si>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</si>
  <si>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</si>
  <si>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</si>
  <si>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</si>
  <si>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</si>
  <si>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</si>
  <si>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</si>
  <si>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</si>
  <si>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</si>
  <si>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</si>
  <si>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</si>
  <si>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</si>
  <si>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</si>
  <si>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</si>
  <si>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</si>
  <si>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</si>
  <si>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</si>
  <si>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</si>
  <si>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</si>
  <si>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</si>
  <si>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</si>
  <si>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</si>
  <si>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</si>
  <si>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</si>
  <si>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</si>
  <si>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</si>
  <si>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</si>
  <si>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</si>
  <si>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</si>
  <si>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</si>
  <si>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</si>
  <si>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</si>
  <si>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</si>
  <si>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</si>
  <si>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</si>
  <si>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</si>
  <si>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</si>
  <si>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</si>
  <si>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</si>
  <si>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</si>
  <si>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</si>
  <si>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</si>
  <si>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</si>
  <si>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</si>
  <si>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</si>
  <si>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</si>
  <si>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</si>
  <si>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</si>
  <si>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</si>
  <si>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</si>
  <si>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</si>
  <si>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</si>
  <si>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</si>
  <si>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</si>
  <si>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</si>
  <si>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</si>
  <si>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</si>
  <si>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</si>
  <si>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</si>
  <si>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</si>
  <si>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</si>
  <si>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</si>
  <si>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</si>
  <si>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</si>
  <si>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</si>
  <si>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</si>
  <si>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</si>
  <si>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</si>
  <si>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</si>
  <si>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</si>
  <si>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</si>
  <si>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</si>
  <si>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</si>
  <si>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</si>
  <si>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</si>
  <si>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</si>
  <si>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</si>
  <si>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</si>
  <si>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</si>
  <si>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</si>
  <si>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</si>
  <si>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</si>
  <si>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</si>
  <si>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</si>
  <si>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</si>
  <si>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</si>
  <si>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</si>
  <si>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</si>
  <si>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</si>
  <si>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</si>
  <si>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</si>
  <si>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</si>
  <si>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</si>
  <si>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</si>
  <si>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</si>
  <si>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</si>
  <si>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</si>
  <si>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</si>
  <si>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</si>
  <si>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</si>
  <si>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</si>
  <si>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</si>
  <si>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</si>
  <si>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</si>
  <si>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</si>
  <si>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</si>
  <si>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</si>
  <si>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</si>
  <si>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</si>
  <si>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</si>
  <si>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</si>
  <si>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</si>
  <si>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</si>
  <si>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</si>
  <si>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</si>
  <si>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</si>
  <si>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</si>
  <si>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</si>
  <si>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</si>
  <si>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</si>
  <si>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</si>
  <si>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</si>
  <si>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</si>
  <si>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</si>
  <si>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</si>
  <si>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</si>
  <si>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</si>
  <si>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</si>
  <si>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</si>
  <si>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</si>
  <si>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</si>
  <si>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</si>
  <si>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</si>
  <si>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</si>
  <si>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</si>
  <si>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</si>
  <si>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</si>
  <si>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</si>
  <si>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</si>
  <si>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</si>
  <si>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</si>
  <si>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</si>
  <si>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</si>
  <si>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</si>
  <si>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</si>
  <si>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</si>
  <si>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</si>
  <si>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</si>
  <si>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</si>
  <si>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</si>
  <si>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</si>
  <si>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</si>
  <si>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</si>
  <si>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</si>
  <si>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</si>
  <si>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</si>
  <si>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</si>
  <si>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</si>
  <si>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</si>
  <si>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</si>
  <si>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</si>
  <si>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</si>
  <si>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</si>
  <si>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</si>
  <si>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</si>
  <si>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</si>
  <si>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</si>
  <si>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</si>
  <si>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</si>
  <si>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</si>
  <si>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</si>
  <si>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</si>
  <si>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</si>
  <si>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</si>
  <si>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</si>
  <si>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</si>
  <si>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</si>
  <si>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</si>
  <si>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</si>
  <si>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</si>
  <si>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</si>
  <si>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</si>
  <si>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</si>
  <si>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</si>
  <si>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</si>
  <si>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</si>
  <si>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</si>
  <si>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</si>
  <si>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</si>
  <si>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</si>
  <si>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</si>
  <si>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</si>
  <si>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</si>
  <si>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</si>
  <si>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</si>
  <si>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</si>
  <si>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</si>
  <si>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</si>
  <si>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</si>
  <si>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</si>
  <si>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</si>
  <si>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</si>
  <si>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</si>
  <si>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</si>
  <si>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</si>
  <si>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</si>
  <si>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</si>
  <si>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</si>
  <si>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</si>
  <si>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</si>
  <si>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</si>
  <si>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</si>
  <si>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</si>
  <si>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</si>
  <si>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</si>
  <si>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</si>
  <si>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</si>
  <si>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</si>
  <si>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</si>
  <si>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</si>
  <si>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</si>
  <si>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</si>
  <si>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</si>
  <si>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</si>
  <si>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</si>
  <si>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</si>
  <si>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</si>
  <si>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</si>
  <si>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</si>
  <si>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</si>
  <si>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</si>
  <si>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</si>
  <si>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</si>
  <si>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</si>
  <si>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</si>
  <si>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</si>
  <si>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</si>
  <si>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</si>
  <si>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</si>
  <si>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</si>
  <si>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</si>
  <si>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</si>
  <si>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</si>
  <si>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</si>
  <si>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</si>
  <si>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</si>
  <si>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</si>
  <si>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</si>
  <si>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</si>
  <si>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</si>
  <si>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</si>
  <si>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</si>
  <si>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</si>
  <si>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</si>
  <si>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</si>
  <si>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</si>
  <si>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</si>
  <si>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</si>
  <si>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</si>
  <si>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</si>
  <si>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</si>
  <si>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</si>
  <si>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</si>
  <si>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</si>
  <si>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</si>
  <si>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</si>
  <si>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</si>
  <si>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</si>
  <si>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</si>
  <si>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</si>
  <si>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</si>
  <si>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</si>
  <si>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</si>
  <si>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</si>
  <si>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</si>
  <si>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</si>
  <si>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</si>
  <si>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</si>
  <si>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</si>
  <si>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</si>
  <si>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</si>
  <si>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</si>
  <si>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</si>
  <si>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</si>
  <si>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</si>
  <si>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</si>
  <si>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</si>
  <si>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</si>
  <si>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</si>
  <si>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</si>
  <si>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</si>
  <si>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</si>
  <si>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</si>
  <si>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</si>
  <si>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</si>
  <si>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</si>
  <si>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</si>
  <si>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</si>
  <si>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</si>
  <si>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</si>
  <si>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</si>
  <si>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</si>
  <si>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</si>
  <si>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</si>
  <si>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</si>
  <si>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</si>
  <si>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</si>
  <si>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</si>
  <si>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</si>
  <si>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</si>
  <si>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</si>
  <si>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</si>
  <si>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</si>
  <si>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</si>
  <si>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</si>
  <si>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</si>
  <si>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</si>
  <si>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</si>
  <si>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</si>
  <si>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</si>
  <si>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</si>
  <si>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</si>
  <si>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</si>
  <si>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</si>
  <si>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</si>
  <si>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</si>
  <si>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</si>
  <si>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</si>
  <si>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</si>
  <si>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</si>
  <si>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</si>
  <si>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</si>
  <si>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</si>
  <si>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</si>
  <si>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</si>
  <si>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</si>
  <si>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</si>
  <si>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</si>
  <si>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</si>
  <si>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</si>
  <si>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</si>
  <si>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</si>
  <si>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</si>
  <si>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</si>
  <si>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</si>
  <si>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</si>
  <si>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</si>
  <si>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</si>
  <si>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</si>
  <si>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</si>
  <si>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</si>
  <si>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</si>
  <si>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</si>
  <si>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</si>
  <si>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</si>
  <si>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</si>
  <si>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</si>
  <si>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</si>
  <si>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</si>
  <si>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</si>
  <si>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</si>
  <si>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</si>
  <si>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</si>
  <si>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</si>
  <si>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</si>
  <si>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</si>
  <si>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</si>
  <si>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</si>
  <si>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</si>
  <si>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</si>
  <si>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</si>
  <si>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</si>
  <si>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</si>
  <si>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</si>
  <si>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</si>
  <si>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</si>
  <si>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</si>
  <si>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</si>
  <si>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</si>
  <si>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</si>
  <si>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</si>
  <si>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</si>
  <si>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</si>
  <si>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</si>
  <si>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</si>
  <si>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</si>
  <si>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</si>
  <si>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</si>
  <si>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</si>
  <si>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</si>
  <si>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</si>
  <si>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</si>
  <si>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</si>
  <si>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</si>
  <si>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</si>
  <si>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</si>
  <si>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</si>
  <si>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</si>
  <si>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</si>
  <si>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</si>
  <si>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</si>
  <si>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</si>
  <si>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</si>
  <si>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</si>
  <si>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</si>
  <si>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</si>
  <si>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</si>
  <si>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</si>
  <si>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</si>
  <si>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</si>
  <si>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</si>
  <si>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</si>
  <si>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</si>
  <si>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</si>
  <si>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</si>
  <si>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</si>
  <si>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</si>
  <si>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</si>
  <si>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</si>
  <si>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</si>
  <si>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</si>
  <si>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</si>
  <si>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</si>
  <si>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</si>
  <si>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</si>
  <si>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</si>
  <si>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</si>
  <si>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</si>
  <si>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</si>
  <si>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</si>
  <si>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</si>
  <si>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</si>
  <si>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</si>
  <si>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</si>
  <si>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</si>
  <si>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</si>
  <si>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</si>
  <si>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</si>
  <si>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</si>
  <si>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</si>
  <si>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</si>
  <si>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</si>
  <si>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</si>
  <si>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</si>
  <si>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</si>
  <si>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</si>
  <si>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</si>
  <si>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</si>
  <si>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</si>
  <si>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</si>
  <si>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</si>
  <si>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</si>
  <si>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</si>
  <si>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</si>
  <si>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</si>
  <si>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</si>
  <si>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</si>
  <si>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</si>
  <si>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</si>
  <si>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</si>
  <si>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</si>
  <si>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</si>
  <si>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</si>
  <si>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</si>
  <si>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</si>
  <si>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</si>
  <si>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</si>
  <si>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</si>
  <si>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</si>
  <si>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</si>
  <si>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</si>
  <si>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</si>
  <si>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</si>
  <si>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</si>
  <si>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</si>
  <si>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</si>
  <si>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</si>
  <si>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</si>
  <si>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</si>
  <si>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</si>
  <si>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</si>
  <si>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</si>
  <si>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</si>
  <si>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</si>
  <si>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</si>
  <si>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</si>
  <si>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</si>
  <si>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</si>
  <si>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</si>
  <si>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</si>
  <si>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</si>
  <si>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</si>
  <si>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</si>
  <si>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</si>
  <si>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</si>
  <si>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</si>
  <si>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</si>
  <si>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</si>
  <si>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</si>
  <si>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</si>
  <si>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</si>
  <si>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</si>
  <si>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</si>
  <si>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</si>
  <si>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</si>
  <si>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</si>
  <si>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</si>
  <si>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</si>
  <si>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</si>
  <si>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</si>
  <si>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</si>
  <si>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</si>
  <si>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</si>
  <si>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</si>
  <si>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</si>
  <si>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</si>
  <si>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</si>
  <si>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</si>
  <si>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</si>
  <si>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</si>
  <si>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</si>
  <si>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</si>
  <si>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</si>
  <si>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</si>
  <si>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</si>
  <si>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</si>
  <si>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</si>
  <si>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</si>
  <si>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</si>
  <si>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</si>
  <si>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</si>
  <si>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</si>
  <si>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</si>
  <si>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</si>
  <si>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</si>
  <si>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</si>
  <si>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</si>
  <si>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</si>
  <si>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</si>
  <si>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</si>
  <si>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</si>
  <si>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</si>
  <si>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</si>
  <si>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</si>
  <si>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</si>
  <si>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</si>
  <si>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</si>
  <si>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</si>
  <si>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</si>
  <si>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</si>
  <si>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</si>
  <si>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</si>
  <si>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</si>
  <si>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</si>
  <si>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</si>
  <si>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</si>
  <si>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</si>
  <si>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</si>
  <si>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</si>
  <si>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</si>
  <si>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</si>
  <si>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</si>
  <si>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</si>
  <si>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</si>
  <si>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</si>
  <si>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</si>
  <si>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</si>
  <si>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</si>
  <si>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</si>
  <si>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</si>
  <si>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</si>
  <si>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</si>
  <si>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</si>
  <si>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</si>
  <si>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</si>
  <si>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</si>
  <si>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</si>
  <si>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</si>
  <si>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</si>
  <si>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</si>
  <si>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</si>
  <si>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</si>
  <si>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</si>
  <si>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</si>
  <si>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</si>
  <si>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</si>
  <si>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</si>
  <si>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</si>
  <si>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</si>
  <si>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</si>
  <si>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</si>
  <si>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</si>
  <si>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</si>
  <si>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</si>
  <si>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</si>
  <si>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</si>
  <si>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</si>
  <si>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</si>
  <si>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</si>
  <si>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</si>
  <si>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</si>
  <si>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</si>
  <si>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</si>
  <si>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</si>
  <si>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</si>
  <si>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</si>
  <si>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</si>
  <si>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</si>
  <si>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</si>
  <si>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</si>
  <si>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</si>
  <si>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</si>
  <si>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</si>
  <si>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</si>
  <si>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</si>
  <si>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</si>
  <si>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</si>
  <si>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</si>
  <si>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</si>
  <si>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</si>
  <si>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</si>
  <si>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</si>
  <si>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</si>
  <si>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</si>
  <si>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</si>
  <si>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</si>
  <si>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</si>
  <si>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</si>
  <si>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</si>
  <si>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</si>
  <si>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</si>
  <si>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</si>
  <si>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</si>
  <si>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</si>
  <si>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</si>
  <si>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</si>
  <si>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</si>
  <si>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</si>
  <si>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</si>
  <si>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</si>
  <si>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</si>
  <si>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</si>
  <si>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</si>
  <si>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</si>
  <si>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</si>
  <si>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</si>
  <si>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</si>
  <si>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</si>
  <si>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</si>
  <si>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</si>
  <si>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</si>
  <si>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</si>
  <si>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</si>
  <si>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</si>
  <si>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</si>
  <si>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</si>
  <si>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</si>
  <si>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</si>
  <si>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</si>
  <si>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</si>
  <si>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</si>
  <si>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</si>
  <si>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</si>
  <si>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</si>
  <si>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</si>
  <si>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</si>
  <si>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</si>
  <si>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</si>
  <si>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</si>
  <si>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</si>
  <si>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</si>
  <si>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</si>
  <si>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</si>
  <si>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</si>
  <si>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</si>
  <si>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</si>
  <si>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</si>
  <si>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</si>
  <si>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</si>
  <si>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</si>
  <si>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</si>
  <si>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</si>
  <si>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</si>
  <si>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</si>
  <si>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</si>
  <si>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</si>
  <si>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</si>
  <si>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</si>
  <si>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</si>
  <si>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</si>
  <si>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</si>
  <si>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</si>
  <si>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</si>
  <si>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</si>
  <si>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</si>
  <si>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</si>
  <si>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</si>
  <si>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</si>
  <si>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</si>
  <si>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</si>
  <si>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</si>
  <si>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</si>
  <si>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</si>
  <si>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</si>
  <si>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</si>
  <si>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</si>
  <si>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</si>
  <si>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</si>
  <si>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</si>
  <si>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</si>
  <si>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</si>
  <si>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</si>
  <si>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</si>
  <si>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</si>
  <si>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</si>
  <si>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</si>
  <si>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</si>
  <si>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</si>
  <si>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</si>
  <si>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</si>
  <si>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</si>
  <si>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</si>
  <si>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</si>
  <si>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</si>
  <si>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</si>
  <si>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</si>
  <si>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</si>
  <si>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</si>
  <si>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</si>
  <si>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</si>
  <si>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</si>
  <si>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</si>
  <si>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</si>
  <si>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</si>
  <si>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</si>
  <si>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</si>
  <si>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</si>
  <si>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</si>
  <si>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</si>
  <si>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</si>
  <si>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</si>
  <si>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</si>
  <si>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</si>
  <si>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</si>
  <si>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</si>
  <si>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</si>
  <si>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</si>
  <si>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</si>
  <si>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</si>
  <si>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</si>
  <si>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</si>
  <si>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</si>
  <si>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</si>
  <si>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</si>
  <si>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</si>
  <si>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</si>
  <si>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</si>
  <si>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</si>
  <si>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</si>
  <si>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</si>
  <si>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</si>
  <si>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</si>
  <si>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</si>
  <si>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</si>
  <si>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</si>
  <si>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</si>
  <si>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</si>
  <si>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</si>
  <si>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</si>
  <si>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</si>
  <si>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</si>
  <si>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</si>
  <si>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</si>
  <si>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</si>
  <si>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</si>
  <si>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</si>
  <si>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</si>
  <si>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</si>
  <si>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</si>
  <si>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</si>
  <si>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</si>
  <si>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</si>
  <si>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</si>
  <si>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</si>
  <si>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</si>
  <si>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</si>
  <si>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</si>
  <si>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</si>
  <si>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</si>
  <si>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</si>
  <si>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</si>
  <si>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</si>
  <si>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</si>
  <si>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</si>
  <si>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</si>
  <si>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</si>
  <si>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</si>
  <si>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</si>
  <si>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</si>
  <si>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</si>
  <si>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</si>
  <si>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</si>
  <si>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</si>
  <si>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</si>
  <si>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</si>
  <si>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</si>
  <si>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</si>
  <si>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</si>
  <si>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</si>
  <si>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</si>
  <si>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</si>
  <si>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</si>
  <si>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</si>
  <si>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</si>
  <si>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</si>
  <si>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</si>
  <si>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</si>
  <si>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</si>
  <si>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</si>
  <si>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</si>
  <si>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</si>
  <si>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</si>
  <si>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</si>
  <si>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</si>
  <si>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</si>
  <si>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</si>
  <si>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</si>
  <si>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</si>
  <si>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</si>
  <si>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</si>
  <si>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</si>
  <si>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</si>
  <si>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</si>
  <si>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</si>
  <si>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</si>
  <si>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</si>
  <si>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</si>
  <si>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</si>
  <si>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</si>
  <si>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</si>
  <si>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</si>
  <si>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</si>
  <si>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</si>
  <si>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</si>
  <si>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</si>
  <si>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</si>
  <si>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</si>
  <si>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</si>
  <si>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</si>
  <si>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</si>
  <si>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</si>
  <si>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</si>
  <si>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</si>
  <si>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</si>
  <si>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</si>
  <si>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</si>
  <si>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</si>
  <si>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</si>
  <si>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</si>
  <si>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</si>
  <si>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</si>
  <si>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</si>
  <si>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</si>
  <si>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</si>
  <si>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</si>
  <si>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</si>
  <si>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</si>
  <si>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</si>
  <si>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</si>
  <si>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</si>
  <si>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</si>
  <si>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</si>
  <si>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</si>
  <si>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</si>
  <si>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</si>
  <si>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</si>
  <si>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</si>
  <si>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</si>
  <si>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</si>
  <si>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</si>
  <si>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</si>
  <si>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</si>
  <si>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</si>
  <si>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</si>
  <si>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</si>
  <si>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</si>
  <si>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</si>
  <si>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</si>
  <si>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</si>
  <si>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</si>
  <si>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</si>
  <si>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</si>
  <si>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</si>
  <si>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</si>
  <si>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</si>
  <si>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</si>
  <si>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</si>
  <si>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</si>
  <si>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</si>
  <si>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</si>
  <si>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</si>
  <si>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</si>
  <si>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</si>
  <si>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</si>
  <si>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</si>
  <si>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</si>
  <si>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</si>
  <si>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</si>
  <si>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</si>
  <si>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</si>
  <si>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</si>
  <si>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</si>
  <si>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</si>
  <si>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</si>
  <si>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</si>
  <si>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</si>
  <si>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</si>
  <si>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</si>
  <si>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</si>
  <si>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</si>
  <si>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</si>
  <si>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</si>
  <si>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</si>
  <si>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</si>
  <si>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</si>
  <si>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</si>
  <si>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</si>
  <si>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</si>
  <si>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</si>
  <si>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</si>
  <si>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</si>
  <si>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</si>
  <si>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</si>
  <si>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</si>
  <si>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</si>
  <si>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</si>
  <si>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</si>
  <si>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</si>
  <si>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</si>
  <si>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</si>
  <si>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</si>
  <si>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</si>
  <si>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</si>
  <si>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</si>
  <si>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</si>
  <si>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</si>
  <si>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</si>
  <si>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</si>
  <si>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</si>
  <si>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</si>
  <si>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</si>
  <si>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</si>
  <si>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</si>
  <si>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</si>
  <si>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</si>
  <si>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</si>
  <si>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</si>
  <si>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</si>
  <si>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</si>
  <si>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</si>
  <si>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</si>
  <si>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</si>
  <si>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</si>
  <si>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</si>
  <si>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</si>
  <si>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</si>
  <si>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</si>
  <si>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</si>
  <si>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</si>
  <si>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</si>
  <si>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</si>
  <si>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</si>
  <si>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</si>
  <si>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</si>
  <si>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</si>
  <si>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</si>
  <si>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</si>
  <si>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</si>
  <si>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</si>
  <si>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</si>
  <si>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</si>
  <si>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</si>
  <si>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</si>
  <si>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</si>
  <si>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</si>
  <si>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</si>
  <si>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</si>
  <si>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</si>
  <si>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</si>
  <si>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</si>
  <si>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</si>
  <si>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</si>
  <si>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</si>
  <si>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</si>
  <si>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</si>
  <si>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</si>
  <si>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</si>
  <si>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</si>
  <si>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</si>
  <si>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</si>
  <si>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</si>
  <si>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</si>
  <si>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</si>
  <si>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</si>
  <si>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</si>
  <si>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</si>
  <si>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</si>
  <si>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</si>
  <si>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</si>
  <si>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</si>
  <si>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</si>
  <si>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</si>
  <si>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</si>
  <si>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</si>
  <si>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</si>
  <si>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</si>
  <si>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</si>
  <si>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</si>
  <si>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</si>
  <si>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</si>
  <si>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</si>
  <si>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</si>
  <si>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</si>
  <si>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</si>
  <si>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</si>
  <si>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</si>
  <si>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</si>
  <si>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</si>
  <si>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</si>
  <si>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</si>
  <si>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</si>
  <si>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</si>
  <si>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</si>
  <si>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</si>
  <si>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</si>
  <si>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</si>
  <si>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</si>
  <si>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</si>
  <si>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</si>
  <si>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</si>
  <si>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</si>
  <si>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</si>
  <si>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</si>
  <si>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</si>
  <si>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</si>
  <si>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</si>
  <si>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</si>
  <si>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</si>
  <si>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</si>
  <si>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</si>
  <si>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</si>
  <si>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</si>
  <si>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</si>
  <si>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</si>
  <si>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</si>
  <si>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</si>
  <si>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</si>
  <si>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</si>
  <si>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</si>
  <si>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</si>
  <si>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</si>
  <si>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</si>
  <si>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</si>
  <si>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</si>
  <si>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</si>
  <si>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</si>
  <si>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</si>
  <si>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</si>
  <si>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</si>
  <si>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</si>
  <si>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</si>
  <si>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</si>
  <si>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</si>
  <si>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</si>
  <si>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</si>
  <si>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</si>
  <si>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</si>
  <si>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</si>
  <si>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</si>
  <si>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</si>
  <si>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</si>
  <si>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</si>
  <si>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</si>
  <si>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</si>
  <si>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</si>
  <si>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</si>
  <si>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</si>
  <si>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</si>
  <si>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</si>
  <si>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</si>
  <si>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</si>
  <si>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</si>
  <si>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</si>
  <si>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</si>
  <si>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</si>
  <si>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</si>
  <si>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</si>
  <si>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</si>
  <si>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</si>
  <si>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</si>
  <si>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</si>
  <si>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</si>
  <si>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</si>
  <si>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</si>
  <si>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</si>
  <si>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</si>
  <si>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</si>
  <si>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</si>
  <si>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</si>
  <si>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</si>
  <si>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</si>
  <si>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</si>
  <si>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</si>
  <si>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</si>
  <si>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</si>
  <si>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</si>
  <si>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</si>
  <si>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</si>
  <si>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</si>
  <si>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</si>
  <si>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</si>
  <si>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</si>
  <si>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</si>
  <si>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</si>
  <si>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</si>
  <si>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</si>
  <si>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</si>
  <si>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</si>
  <si>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</si>
  <si>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</si>
  <si>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</si>
  <si>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</si>
  <si>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</si>
  <si>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</si>
  <si>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</si>
  <si>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</si>
  <si>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</si>
  <si>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</si>
  <si>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</si>
  <si>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</si>
  <si>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</si>
  <si>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</si>
  <si>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</si>
  <si>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</si>
  <si>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</si>
  <si>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</si>
  <si>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</si>
  <si>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</si>
  <si>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</si>
  <si>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</si>
  <si>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</si>
  <si>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</si>
  <si>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</si>
  <si>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</si>
  <si>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</si>
  <si>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</si>
  <si>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</si>
  <si>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</si>
  <si>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</si>
  <si>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</si>
  <si>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</si>
  <si>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</si>
  <si>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</si>
  <si>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</si>
  <si>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</si>
  <si>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</si>
  <si>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</si>
  <si>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</si>
  <si>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</si>
  <si>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</si>
  <si>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</si>
  <si>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</si>
  <si>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</si>
  <si>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</si>
  <si>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</si>
  <si>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</si>
  <si>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</si>
  <si>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</si>
  <si>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</si>
  <si>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</si>
  <si>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</si>
  <si>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</si>
  <si>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</si>
  <si>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</si>
  <si>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</si>
  <si>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</si>
  <si>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</si>
  <si>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</si>
  <si>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</si>
  <si>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</si>
  <si>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</si>
  <si>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</si>
  <si>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</si>
  <si>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</si>
  <si>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</si>
  <si>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</si>
  <si>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</si>
  <si>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</si>
  <si>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</si>
  <si>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</si>
  <si>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</si>
  <si>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</si>
  <si>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</si>
  <si>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</si>
  <si>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</si>
  <si>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</si>
  <si>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</si>
  <si>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</si>
  <si>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</si>
  <si>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</si>
  <si>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</si>
  <si>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</si>
  <si>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</si>
  <si>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</si>
  <si>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</si>
  <si>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</si>
  <si>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</si>
  <si>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</si>
  <si>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</si>
  <si>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</si>
  <si>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</si>
  <si>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</si>
  <si>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</si>
  <si>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</si>
  <si>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</si>
  <si>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</si>
  <si>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</si>
  <si>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</si>
  <si>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</si>
  <si>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</si>
  <si>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</si>
  <si>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</si>
  <si>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</si>
  <si>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</si>
  <si>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</si>
  <si>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</si>
  <si>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</si>
  <si>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</si>
  <si>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</si>
  <si>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</si>
  <si>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</si>
  <si>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</si>
  <si>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</si>
  <si>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</si>
  <si>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</si>
  <si>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</si>
  <si>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</si>
  <si>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</si>
  <si>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</si>
  <si>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</si>
  <si>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</si>
  <si>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</si>
  <si>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</si>
  <si>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</si>
  <si>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</si>
  <si>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</si>
  <si>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</si>
  <si>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</si>
  <si>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</si>
  <si>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</si>
  <si>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</si>
  <si>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</si>
  <si>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</si>
  <si>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</si>
  <si>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</si>
  <si>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</si>
  <si>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</si>
  <si>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</si>
  <si>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</si>
  <si>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</si>
  <si>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</si>
  <si>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</si>
  <si>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</si>
  <si>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</si>
  <si>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</si>
  <si>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</si>
  <si>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</si>
  <si>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</si>
  <si>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</si>
  <si>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</si>
  <si>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</si>
  <si>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</si>
  <si>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</si>
  <si>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</si>
  <si>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</si>
  <si>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</si>
  <si>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</si>
  <si>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</si>
  <si>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</si>
  <si>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</si>
  <si>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</si>
  <si>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</si>
  <si>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</si>
  <si>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</si>
  <si>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</si>
  <si>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</si>
  <si>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</si>
  <si>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</si>
  <si>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</si>
  <si>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</si>
  <si>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</si>
  <si>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</si>
  <si>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</si>
  <si>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</si>
  <si>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</si>
  <si>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</si>
  <si>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</si>
  <si>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</si>
  <si>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</si>
  <si>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</si>
  <si>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</si>
  <si>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</si>
  <si>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</si>
  <si>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</si>
  <si>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</si>
  <si>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</si>
  <si>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</si>
  <si>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</si>
  <si>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</si>
  <si>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</si>
  <si>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</si>
  <si>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</si>
  <si>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</si>
  <si>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</si>
  <si>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</si>
  <si>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</si>
  <si>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</si>
  <si>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</si>
  <si>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</si>
  <si>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</si>
  <si>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</si>
  <si>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</si>
  <si>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</si>
  <si>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</si>
  <si>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</si>
  <si>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</si>
  <si>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</si>
  <si>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</si>
  <si>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</si>
  <si>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</si>
  <si>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</si>
  <si>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</si>
  <si>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</si>
  <si>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</si>
  <si>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</si>
  <si>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</si>
  <si>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</si>
  <si>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</si>
  <si>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</si>
  <si>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</si>
  <si>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</si>
  <si>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</si>
  <si>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</si>
  <si>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</si>
  <si>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</si>
  <si>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</si>
  <si>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</si>
  <si>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</si>
  <si>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</si>
  <si>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</si>
  <si>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</si>
  <si>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</si>
  <si>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</si>
  <si>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</si>
  <si>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</si>
  <si>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</si>
  <si>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</si>
  <si>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</si>
  <si>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</si>
  <si>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</si>
  <si>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</si>
  <si>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</si>
  <si>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</si>
  <si>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</si>
  <si>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</si>
  <si>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</si>
  <si>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</si>
  <si>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</si>
  <si>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</si>
  <si>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</si>
  <si>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</si>
  <si>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</si>
  <si>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</si>
  <si>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</si>
  <si>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</si>
  <si>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</si>
  <si>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</si>
  <si>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</si>
  <si>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</si>
  <si>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</si>
  <si>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</si>
  <si>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</si>
  <si>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</si>
  <si>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</si>
  <si>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</si>
  <si>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</si>
  <si>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</si>
  <si>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</si>
  <si>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</si>
  <si>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</si>
  <si>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</si>
  <si>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</si>
  <si>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</si>
  <si>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</si>
  <si>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</si>
  <si>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</si>
  <si>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</si>
  <si>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</si>
  <si>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</si>
  <si>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</si>
  <si>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</si>
  <si>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</si>
  <si>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</si>
  <si>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</si>
  <si>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</si>
  <si>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</si>
  <si>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</si>
  <si>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</si>
  <si>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</si>
  <si>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</si>
  <si>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</si>
  <si>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</si>
  <si>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</si>
  <si>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</si>
  <si>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</si>
  <si>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</si>
  <si>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</si>
  <si>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</si>
  <si>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</si>
  <si>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</si>
  <si>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</si>
  <si>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</si>
  <si>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</si>
  <si>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</si>
  <si>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</si>
  <si>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</si>
  <si>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</si>
  <si>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</si>
  <si>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</si>
  <si>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</si>
  <si>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</si>
  <si>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</si>
  <si>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</si>
  <si>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</si>
  <si>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</si>
  <si>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</si>
  <si>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</si>
  <si>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</si>
  <si>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</si>
  <si>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</si>
  <si>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</si>
  <si>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</si>
  <si>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</si>
  <si>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</si>
  <si>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</si>
  <si>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</si>
  <si>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</si>
  <si>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</si>
  <si>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</si>
  <si>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</si>
  <si>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</si>
  <si>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</si>
  <si>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</si>
  <si>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</si>
  <si>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</si>
  <si>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</si>
  <si>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</si>
  <si>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</si>
  <si>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</si>
  <si>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</si>
  <si>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</si>
  <si>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</si>
  <si>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</si>
  <si>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</si>
  <si>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</si>
  <si>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</si>
  <si>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</si>
  <si>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</si>
  <si>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</si>
  <si>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</si>
  <si>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</si>
  <si>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</si>
  <si>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</si>
  <si>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</si>
  <si>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</si>
  <si>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</si>
  <si>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</si>
  <si>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</si>
  <si>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</si>
  <si>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</si>
  <si>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</si>
  <si>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</si>
  <si>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</si>
  <si>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</si>
  <si>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</si>
  <si>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</si>
  <si>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</si>
  <si>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</si>
  <si>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</si>
  <si>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</si>
  <si>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</si>
  <si>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</si>
  <si>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</si>
  <si>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</si>
  <si>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</si>
  <si>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</si>
  <si>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</si>
  <si>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</si>
  <si>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</si>
  <si>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</si>
  <si>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</si>
  <si>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</si>
  <si>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</si>
  <si>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</si>
  <si>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</si>
  <si>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</si>
  <si>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</si>
  <si>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</si>
  <si>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</si>
  <si>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</si>
  <si>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</si>
  <si>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</si>
  <si>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</si>
  <si>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</si>
  <si>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</si>
  <si>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</si>
  <si>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</si>
  <si>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</si>
  <si>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</si>
  <si>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</si>
  <si>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</si>
  <si>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</si>
  <si>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</si>
  <si>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</si>
  <si>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</si>
  <si>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</si>
  <si>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</si>
  <si>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</si>
  <si>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</si>
  <si>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</si>
  <si>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</si>
  <si>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</si>
  <si>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</si>
  <si>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</si>
  <si>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</si>
  <si>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</si>
  <si>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</si>
  <si>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</si>
  <si>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</si>
  <si>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</si>
  <si>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</si>
  <si>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</si>
  <si>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</si>
  <si>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</si>
  <si>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</si>
  <si>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</si>
  <si>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</si>
  <si>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</si>
  <si>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</si>
  <si>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</si>
  <si>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</si>
  <si>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</si>
  <si>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</si>
  <si>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</si>
  <si>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</si>
  <si>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</si>
  <si>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</si>
  <si>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</si>
  <si>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</si>
  <si>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</si>
  <si>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</si>
  <si>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</si>
  <si>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</si>
  <si>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</si>
  <si>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</si>
  <si>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</si>
  <si>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</si>
  <si>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</si>
  <si>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</si>
  <si>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</si>
  <si>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</si>
  <si>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</si>
  <si>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</si>
  <si>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</si>
  <si>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</si>
  <si>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</si>
  <si>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</si>
  <si>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</si>
  <si>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</si>
  <si>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</si>
  <si>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</si>
  <si>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</si>
  <si>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</si>
  <si>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</si>
  <si>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</si>
  <si>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</si>
  <si>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</si>
  <si>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</si>
  <si>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</si>
  <si>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</si>
  <si>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</si>
  <si>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</si>
  <si>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</si>
  <si>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</si>
  <si>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</si>
  <si>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</si>
  <si>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</si>
  <si>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</si>
  <si>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</si>
  <si>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</si>
  <si>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</si>
  <si>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</si>
  <si>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</si>
  <si>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</si>
  <si>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</si>
  <si>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</si>
  <si>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</si>
  <si>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</si>
  <si>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</si>
  <si>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</si>
  <si>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</si>
  <si>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</si>
  <si>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</si>
  <si>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</si>
  <si>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</si>
  <si>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</si>
  <si>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</si>
  <si>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</si>
  <si>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</si>
  <si>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</si>
  <si>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</si>
  <si>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</si>
  <si>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</si>
  <si>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</si>
  <si>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</si>
  <si>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</si>
  <si>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</si>
  <si>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</si>
  <si>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</si>
  <si>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</si>
  <si>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</si>
  <si>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</si>
  <si>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</si>
  <si>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</si>
  <si>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</si>
  <si>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</si>
  <si>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</si>
  <si>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</si>
  <si>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</si>
  <si>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</si>
  <si>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</si>
  <si>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</si>
  <si>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</si>
  <si>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</si>
  <si>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</si>
  <si>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</si>
  <si>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</si>
  <si>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</si>
  <si>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</si>
  <si>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</si>
  <si>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</si>
  <si>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</si>
  <si>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</si>
  <si>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</si>
  <si>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</si>
  <si>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</si>
  <si>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</si>
  <si>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</si>
  <si>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</si>
  <si>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</si>
  <si>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</si>
  <si>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</si>
  <si>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</si>
  <si>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</si>
  <si>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</si>
  <si>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</si>
  <si>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</si>
  <si>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</si>
  <si>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</si>
  <si>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</si>
  <si>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</si>
  <si>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</si>
  <si>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</si>
  <si>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</si>
  <si>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</si>
  <si>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</si>
  <si>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</si>
  <si>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</si>
  <si>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</si>
  <si>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</si>
  <si>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</si>
  <si>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</si>
  <si>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</si>
  <si>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</si>
  <si>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</si>
  <si>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</si>
  <si>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</si>
  <si>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</si>
  <si>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</si>
  <si>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</si>
  <si>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</si>
  <si>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</si>
  <si>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</si>
  <si>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</si>
  <si>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</si>
  <si>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</si>
  <si>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</si>
  <si>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</si>
  <si>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</si>
  <si>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</si>
  <si>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</si>
  <si>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</si>
  <si>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</si>
  <si>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</si>
  <si>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</si>
  <si>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</si>
  <si>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</si>
  <si>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</si>
  <si>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</si>
  <si>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</si>
  <si>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</si>
  <si>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</si>
  <si>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</si>
  <si>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</si>
  <si>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</si>
  <si>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</si>
  <si>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</si>
  <si>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</si>
  <si>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</si>
  <si>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</si>
  <si>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</si>
  <si>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</si>
  <si>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</si>
  <si>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</si>
  <si>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</si>
  <si>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</si>
  <si>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</si>
  <si>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</si>
  <si>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</si>
  <si>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</si>
  <si>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</si>
  <si>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</si>
  <si>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</si>
  <si>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</si>
  <si>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</si>
  <si>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</si>
  <si>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</si>
  <si>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</si>
  <si>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</si>
  <si>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</si>
  <si>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</si>
  <si>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</si>
  <si>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</si>
  <si>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</si>
  <si>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</si>
  <si>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</si>
  <si>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</si>
  <si>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</si>
  <si>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</si>
  <si>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</si>
  <si>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</si>
  <si>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</si>
  <si>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</si>
  <si>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</si>
  <si>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</si>
  <si>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</si>
  <si>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</si>
  <si>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</si>
  <si>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</si>
  <si>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</si>
  <si>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</si>
  <si>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</si>
  <si>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</si>
  <si>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</si>
  <si>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</si>
  <si>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</si>
  <si>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</si>
  <si>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</si>
  <si>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</si>
  <si>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</si>
  <si>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</si>
  <si>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</si>
  <si>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</si>
  <si>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</si>
  <si>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</si>
  <si>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</si>
  <si>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</si>
  <si>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</si>
  <si>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</si>
  <si>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</si>
  <si>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</si>
  <si>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</si>
  <si>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</si>
  <si>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</si>
  <si>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</si>
  <si>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</si>
  <si>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</si>
  <si>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</si>
  <si>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</si>
  <si>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</si>
  <si>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</si>
  <si>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</si>
  <si>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</si>
  <si>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</si>
  <si>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</si>
  <si>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</si>
  <si>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</si>
  <si>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</si>
  <si>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</si>
  <si>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</si>
  <si>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</si>
  <si>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</si>
  <si>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</si>
  <si>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</si>
  <si>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</si>
  <si>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</si>
  <si>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</si>
  <si>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</si>
  <si>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</si>
  <si>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</si>
  <si>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</si>
  <si>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</si>
  <si>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</si>
  <si>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</si>
  <si>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</si>
  <si>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</si>
  <si>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</si>
  <si>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</si>
  <si>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</si>
  <si>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</si>
  <si>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</si>
  <si>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</si>
  <si>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</si>
  <si>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</si>
  <si>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</si>
  <si>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</si>
  <si>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</si>
  <si>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</si>
  <si>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</si>
  <si>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</si>
  <si>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</si>
  <si>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</si>
  <si>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</si>
  <si>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</si>
  <si>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</si>
  <si>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</si>
  <si>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</si>
  <si>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</si>
  <si>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</si>
  <si>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</si>
  <si>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</si>
  <si>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</si>
  <si>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</si>
  <si>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</si>
  <si>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</si>
  <si>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</si>
  <si>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</si>
  <si>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</si>
  <si>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</si>
  <si>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</si>
  <si>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</si>
  <si>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</si>
  <si>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</si>
  <si>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</si>
  <si>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</si>
  <si>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</si>
  <si>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</si>
  <si>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</si>
  <si>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</si>
  <si>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</si>
  <si>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</si>
  <si>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</si>
  <si>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</si>
  <si>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</si>
  <si>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</si>
  <si>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</si>
  <si>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</si>
  <si>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</si>
  <si>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</si>
  <si>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</si>
  <si>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</si>
  <si>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</si>
  <si>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</si>
  <si>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</si>
  <si>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</si>
  <si>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</si>
  <si>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</si>
  <si>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</si>
  <si>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</si>
  <si>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</si>
  <si>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</si>
  <si>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</si>
  <si>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</si>
  <si>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</si>
  <si>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</si>
  <si>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</si>
  <si>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</si>
  <si>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</si>
  <si>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</si>
  <si>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</si>
  <si>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</si>
  <si>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</si>
  <si>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</si>
  <si>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</si>
  <si>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</si>
  <si>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</si>
  <si>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</si>
  <si>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</si>
  <si>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</si>
  <si>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</si>
  <si>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</si>
  <si>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</si>
  <si>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</si>
  <si>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</si>
  <si>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</si>
  <si>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</si>
  <si>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</si>
  <si>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</si>
  <si>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</si>
  <si>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</si>
  <si>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</si>
  <si>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</si>
  <si>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</si>
  <si>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</si>
  <si>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</si>
  <si>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</si>
  <si>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</si>
  <si>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</si>
  <si>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</si>
  <si>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</si>
  <si>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</si>
  <si>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</si>
  <si>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</si>
  <si>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</si>
  <si>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</si>
  <si>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</si>
  <si>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</si>
  <si>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</si>
  <si>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</si>
  <si>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</si>
  <si>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</si>
  <si>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</si>
  <si>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</si>
  <si>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</si>
  <si>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</si>
  <si>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</si>
  <si>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</si>
  <si>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</si>
  <si>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</si>
  <si>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</si>
  <si>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</si>
  <si>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</si>
  <si>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</si>
  <si>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</si>
  <si>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</si>
  <si>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</si>
  <si>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</si>
  <si>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</si>
  <si>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</si>
  <si>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</si>
  <si>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</si>
  <si>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</si>
  <si>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</si>
  <si>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</si>
  <si>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</si>
  <si>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</si>
  <si>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</si>
  <si>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</si>
  <si>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</si>
  <si>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</si>
  <si>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</si>
  <si>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</si>
  <si>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</si>
  <si>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</si>
  <si>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</si>
  <si>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</si>
  <si>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</si>
  <si>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</si>
  <si>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</si>
  <si>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</si>
  <si>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</si>
  <si>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</si>
  <si>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</si>
  <si>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</si>
  <si>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</si>
  <si>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</si>
  <si>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</si>
  <si>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</si>
  <si>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</si>
  <si>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</si>
  <si>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</si>
  <si>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</si>
  <si>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</si>
  <si>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</si>
  <si>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</si>
  <si>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</si>
  <si>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</si>
  <si>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</si>
  <si>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</si>
  <si>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</si>
  <si>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</si>
  <si>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</si>
  <si>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</si>
  <si>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</si>
  <si>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</si>
  <si>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</si>
  <si>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</si>
  <si>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</si>
  <si>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</si>
  <si>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</si>
  <si>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</si>
  <si>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</si>
  <si>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</si>
  <si>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</si>
  <si>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</si>
  <si>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</si>
  <si>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</si>
  <si>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</si>
  <si>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</si>
  <si>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</si>
  <si>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</si>
  <si>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</si>
  <si>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</si>
  <si>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</si>
  <si>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</si>
  <si>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</si>
  <si>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</si>
  <si>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</si>
  <si>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</si>
  <si>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</si>
  <si>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</si>
  <si>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</si>
  <si>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</si>
  <si>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</si>
  <si>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</si>
  <si>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</si>
  <si>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</si>
  <si>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</si>
  <si>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</si>
  <si>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</si>
  <si>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</si>
  <si>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</si>
  <si>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</si>
  <si>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</si>
  <si>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</si>
  <si>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</si>
  <si>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</si>
  <si>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</si>
  <si>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</si>
  <si>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</si>
  <si>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</si>
  <si>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</si>
  <si>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</si>
  <si>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</si>
  <si>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</si>
  <si>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</si>
  <si>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</si>
  <si>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</si>
  <si>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</si>
  <si>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</si>
  <si>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</si>
  <si>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</si>
  <si>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</si>
  <si>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</si>
  <si>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</si>
  <si>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</si>
  <si>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</si>
  <si>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</si>
  <si>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</si>
  <si>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</si>
  <si>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</si>
  <si>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</si>
  <si>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</si>
  <si>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</si>
  <si>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</si>
  <si>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</si>
  <si>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</si>
  <si>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</si>
  <si>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</si>
  <si>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</si>
  <si>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</si>
  <si>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</si>
  <si>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</si>
  <si>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</si>
  <si>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</si>
  <si>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</si>
  <si>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</si>
  <si>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</si>
  <si>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</si>
  <si>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</si>
  <si>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</si>
  <si>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</si>
  <si>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</si>
  <si>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</si>
  <si>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</si>
  <si>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</si>
  <si>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</si>
  <si>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</si>
  <si>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</si>
  <si>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</si>
  <si>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</si>
  <si>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</si>
  <si>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</si>
  <si>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</si>
  <si>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</si>
  <si>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</si>
  <si>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</si>
  <si>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</si>
  <si>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</si>
  <si>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</si>
  <si>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</si>
  <si>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</si>
  <si>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</si>
  <si>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</si>
  <si>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</si>
  <si>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</si>
  <si>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</si>
  <si>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</si>
  <si>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</si>
  <si>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</si>
  <si>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</si>
  <si>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</si>
  <si>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</si>
  <si>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</si>
  <si>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</si>
  <si>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</si>
  <si>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</si>
  <si>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</si>
  <si>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</si>
  <si>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</si>
  <si>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</si>
  <si>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</si>
  <si>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</si>
  <si>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</si>
  <si>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</si>
  <si>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</si>
  <si>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</si>
  <si>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</si>
  <si>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</si>
  <si>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</si>
  <si>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</si>
  <si>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</si>
  <si>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</si>
  <si>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</si>
  <si>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</si>
  <si>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</si>
  <si>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</si>
  <si>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</si>
  <si>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</si>
  <si>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</si>
  <si>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</si>
  <si>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</si>
  <si>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</si>
  <si>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</si>
  <si>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</si>
  <si>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</si>
  <si>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</si>
  <si>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</si>
  <si>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</si>
  <si>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</si>
  <si>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</si>
  <si>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</si>
  <si>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</si>
  <si>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</si>
  <si>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</si>
  <si>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</si>
  <si>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</si>
  <si>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</si>
  <si>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</si>
  <si>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</si>
  <si>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</si>
  <si>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</si>
  <si>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</si>
  <si>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</si>
  <si>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</si>
  <si>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</si>
  <si>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</si>
  <si>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</si>
  <si>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</si>
  <si>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</si>
  <si>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</si>
  <si>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</si>
  <si>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</si>
  <si>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</si>
  <si>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</si>
  <si>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</si>
  <si>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</si>
  <si>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</si>
  <si>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</si>
  <si>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</si>
  <si>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</si>
  <si>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</si>
  <si>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</si>
  <si>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</si>
  <si>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</si>
  <si>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</si>
  <si>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</si>
  <si>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</si>
  <si>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</si>
  <si>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</si>
  <si>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</si>
  <si>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</si>
  <si>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</si>
  <si>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</si>
  <si>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</si>
  <si>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</si>
  <si>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</si>
  <si>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</si>
  <si>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</si>
  <si>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</si>
  <si>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</si>
  <si>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</si>
  <si>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</si>
  <si>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</si>
  <si>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</si>
  <si>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</si>
  <si>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</si>
  <si>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</si>
  <si>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</si>
  <si>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</si>
  <si>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</si>
  <si>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</si>
  <si>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</si>
  <si>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</si>
  <si>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</si>
  <si>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</si>
  <si>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</si>
  <si>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</si>
  <si>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</si>
  <si>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</si>
  <si>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</si>
  <si>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</si>
  <si>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</si>
  <si>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</si>
  <si>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</si>
  <si>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</si>
  <si>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</si>
  <si>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</si>
  <si>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</si>
  <si>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</si>
  <si>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</si>
  <si>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</si>
  <si>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</si>
  <si>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</si>
  <si>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</si>
  <si>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</si>
  <si>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</si>
  <si>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</si>
  <si>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</si>
  <si>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</si>
  <si>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</si>
  <si>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</si>
  <si>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</si>
  <si>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</si>
  <si>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</si>
  <si>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</si>
  <si>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</si>
  <si>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</si>
  <si>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</si>
  <si>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</si>
  <si>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</si>
  <si>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</si>
  <si>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</si>
  <si>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</si>
  <si>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</si>
  <si>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</si>
  <si>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</si>
  <si>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</si>
  <si>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</si>
  <si>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</si>
  <si>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</si>
  <si>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</si>
  <si>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</si>
  <si>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</si>
  <si>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</si>
  <si>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</si>
  <si>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</si>
  <si>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</si>
  <si>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</si>
  <si>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</si>
  <si>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</si>
  <si>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</si>
  <si>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</si>
  <si>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</si>
  <si>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</si>
  <si>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</si>
  <si>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</si>
  <si>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</si>
  <si>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</si>
  <si>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</si>
  <si>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</si>
  <si>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</si>
  <si>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</si>
  <si>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</si>
  <si>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</si>
  <si>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</si>
  <si>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</si>
  <si>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</si>
  <si>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</si>
  <si>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</si>
  <si>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</si>
  <si>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</si>
  <si>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</si>
  <si>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</si>
  <si>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</si>
  <si>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</si>
  <si>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</si>
  <si>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</si>
  <si>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</si>
  <si>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</si>
  <si>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</si>
  <si>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</si>
  <si>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</si>
  <si>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</si>
  <si>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</si>
  <si>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</si>
  <si>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</si>
  <si>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</si>
  <si>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</si>
  <si>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</si>
  <si>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</si>
  <si>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</si>
  <si>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</si>
  <si>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</si>
  <si>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</si>
  <si>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</si>
  <si>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</si>
  <si>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</si>
  <si>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</si>
  <si>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</si>
  <si>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</si>
  <si>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</si>
  <si>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</si>
  <si>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</si>
  <si>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</si>
  <si>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</si>
  <si>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</si>
  <si>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</si>
  <si>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</si>
  <si>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</si>
  <si>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</si>
  <si>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</si>
  <si>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</si>
  <si>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</si>
  <si>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</si>
  <si>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</si>
  <si>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</si>
  <si>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</si>
  <si>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</si>
  <si>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</si>
  <si>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</si>
  <si>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</si>
  <si>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</si>
  <si>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</si>
  <si>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</si>
  <si>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</si>
  <si>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</si>
  <si>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</si>
  <si>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</si>
  <si>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</si>
  <si>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</si>
  <si>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</si>
  <si>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</si>
  <si>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</si>
  <si>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</si>
  <si>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</si>
  <si>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</si>
  <si>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</si>
  <si>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</si>
  <si>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</si>
  <si>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</si>
  <si>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</si>
  <si>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</si>
  <si>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</si>
  <si>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</si>
  <si>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</si>
  <si>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</si>
  <si>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</si>
  <si>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</si>
  <si>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</si>
  <si>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</si>
  <si>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</si>
  <si>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</si>
  <si>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</si>
  <si>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</si>
  <si>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</si>
  <si>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</si>
  <si>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</si>
  <si>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</si>
  <si>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</si>
  <si>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</si>
  <si>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</si>
  <si>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</si>
  <si>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</si>
  <si>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</si>
  <si>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</si>
  <si>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</si>
  <si>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</si>
  <si>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</si>
  <si>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</si>
  <si>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</si>
  <si>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</si>
  <si>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</si>
  <si>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</si>
  <si>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</si>
  <si>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</si>
  <si>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</si>
  <si>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</si>
  <si>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</si>
  <si>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</si>
  <si>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</si>
  <si>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</si>
  <si>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</si>
  <si>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</si>
  <si>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</si>
  <si>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</si>
  <si>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</si>
  <si>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</si>
  <si>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</si>
  <si>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</si>
  <si>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</si>
  <si>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</si>
  <si>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</si>
  <si>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</si>
  <si>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</si>
  <si>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</si>
  <si>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</si>
  <si>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</si>
  <si>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</si>
  <si>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</si>
  <si>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</si>
  <si>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</si>
  <si>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</si>
  <si>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</si>
  <si>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</si>
  <si>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</si>
  <si>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</si>
  <si>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</si>
  <si>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</si>
  <si>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</si>
  <si>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</si>
  <si>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</si>
  <si>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</si>
  <si>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</si>
  <si>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</si>
  <si>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</si>
  <si>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</si>
  <si>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</si>
  <si>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</si>
  <si>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</si>
  <si>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</si>
  <si>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</si>
  <si>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</si>
  <si>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</si>
  <si>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</si>
  <si>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</si>
  <si>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</si>
  <si>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</si>
  <si>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</si>
  <si>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</si>
  <si>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</si>
  <si>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</si>
  <si>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</si>
  <si>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</si>
  <si>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</si>
  <si>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</si>
  <si>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</si>
  <si>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</si>
  <si>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</si>
  <si>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</si>
  <si>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</si>
  <si>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</si>
  <si>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</si>
  <si>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</si>
  <si>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</si>
  <si>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</si>
  <si>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</si>
  <si>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</si>
  <si>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</si>
  <si>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</si>
  <si>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</si>
  <si>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</si>
  <si>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</si>
  <si>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</si>
  <si>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</si>
  <si>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</si>
  <si>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</si>
  <si>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</si>
  <si>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</si>
  <si>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</si>
  <si>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</si>
  <si>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</si>
  <si>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</si>
  <si>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</si>
  <si>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</si>
  <si>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</si>
  <si>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</si>
  <si>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</si>
  <si>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</si>
  <si>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</si>
  <si>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</si>
  <si>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</si>
  <si>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</si>
  <si>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</si>
  <si>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</si>
  <si>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</si>
  <si>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</si>
  <si>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</si>
  <si>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</si>
  <si>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</si>
  <si>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</si>
  <si>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</si>
  <si>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</si>
  <si>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</si>
  <si>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</si>
  <si>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</si>
  <si>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</si>
  <si>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</si>
  <si>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</si>
  <si>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</si>
  <si>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</si>
  <si>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</si>
  <si>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</si>
  <si>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</si>
  <si>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</si>
  <si>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</si>
  <si>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</si>
  <si>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</si>
  <si>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</si>
  <si>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</si>
  <si>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</si>
  <si>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</si>
  <si>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</si>
  <si>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</si>
  <si>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</si>
  <si>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</si>
  <si>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</si>
  <si>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</si>
  <si>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</si>
  <si>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</si>
  <si>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</si>
  <si>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</si>
  <si>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</si>
  <si>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</si>
  <si>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</si>
  <si>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</si>
  <si>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</si>
  <si>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</si>
  <si>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</si>
  <si>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</si>
  <si>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</si>
  <si>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</si>
  <si>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</si>
  <si>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</si>
  <si>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</si>
  <si>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</si>
  <si>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</si>
  <si>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</si>
  <si>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</si>
  <si>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</si>
  <si>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</si>
  <si>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</si>
  <si>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</si>
  <si>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</si>
  <si>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</si>
  <si>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</si>
  <si>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</si>
  <si>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</si>
  <si>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</si>
  <si>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</si>
  <si>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</si>
  <si>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</si>
  <si>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</si>
  <si>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</si>
  <si>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</si>
  <si>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</si>
  <si>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</si>
  <si>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</si>
  <si>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</si>
  <si>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</si>
  <si>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</si>
  <si>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</si>
  <si>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</si>
  <si>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</si>
  <si>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</si>
  <si>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</si>
  <si>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</si>
  <si>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</si>
  <si>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</si>
  <si>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</si>
  <si>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</si>
  <si>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</si>
  <si>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</si>
  <si>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</si>
  <si>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</si>
  <si>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</si>
  <si>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</si>
  <si>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</si>
  <si>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</si>
  <si>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</si>
  <si>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</si>
  <si>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</si>
  <si>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</si>
  <si>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</si>
  <si>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</si>
  <si>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</si>
  <si>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</si>
  <si>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</si>
  <si>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</si>
  <si>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</si>
  <si>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</si>
  <si>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</si>
  <si>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</si>
  <si>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</si>
  <si>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</si>
  <si>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</si>
  <si>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</si>
  <si>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</si>
  <si>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</si>
  <si>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</si>
  <si>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</si>
  <si>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</si>
  <si>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</si>
  <si>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</si>
  <si>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</si>
  <si>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</si>
  <si>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</si>
  <si>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</si>
  <si>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</si>
  <si>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</si>
  <si>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</si>
  <si>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</si>
  <si>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</si>
  <si>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</si>
  <si>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</si>
  <si>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</si>
  <si>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</si>
  <si>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</si>
  <si>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</si>
  <si>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</si>
  <si>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</si>
  <si>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</si>
  <si>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</si>
  <si>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</si>
  <si>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</si>
  <si>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</si>
  <si>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</si>
  <si>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</si>
  <si>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</si>
  <si>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</si>
  <si>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</si>
  <si>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</si>
  <si>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</si>
  <si>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</si>
  <si>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</si>
  <si>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</si>
  <si>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</si>
  <si>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</si>
  <si>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</si>
  <si>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</si>
  <si>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</si>
  <si>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</si>
  <si>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</si>
  <si>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</si>
  <si>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</si>
  <si>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</si>
  <si>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</si>
  <si>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</si>
  <si>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</si>
  <si>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</si>
  <si>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</si>
  <si>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</si>
  <si>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</si>
  <si>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</si>
  <si>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</si>
  <si>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</si>
  <si>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</si>
  <si>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</si>
  <si>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</si>
  <si>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</si>
  <si>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</si>
  <si>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</si>
  <si>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</si>
  <si>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</si>
  <si>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</si>
  <si>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</si>
  <si>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</si>
  <si>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</si>
  <si>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</si>
  <si>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</si>
  <si>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</si>
  <si>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</si>
  <si>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</si>
  <si>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</si>
  <si>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</si>
  <si>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</si>
  <si>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</si>
  <si>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</si>
  <si>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</si>
  <si>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</si>
  <si>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</si>
  <si>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</si>
  <si>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</si>
  <si>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</si>
  <si>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</si>
  <si>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</si>
  <si>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</si>
  <si>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</si>
  <si>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</si>
  <si>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</si>
  <si>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</si>
  <si>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</si>
  <si>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</si>
  <si>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</si>
  <si>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</si>
  <si>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</si>
  <si>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</si>
  <si>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</si>
  <si>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</si>
  <si>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</si>
  <si>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</si>
  <si>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</si>
  <si>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</si>
  <si>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</si>
  <si>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</si>
  <si>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</si>
  <si>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</si>
  <si>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</si>
  <si>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</si>
  <si>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</si>
  <si>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</si>
  <si>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</si>
  <si>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</si>
  <si>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</si>
  <si>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</si>
  <si>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</si>
  <si>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</si>
  <si>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</si>
  <si>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</si>
  <si>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</si>
  <si>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</si>
  <si>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</si>
  <si>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</si>
  <si>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</si>
  <si>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</si>
  <si>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</si>
  <si>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</si>
  <si>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</si>
  <si>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</si>
  <si>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</si>
  <si>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</si>
  <si>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</si>
  <si>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</si>
  <si>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</si>
  <si>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</si>
  <si>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</si>
  <si>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</si>
  <si>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</si>
  <si>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</si>
  <si>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</si>
  <si>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</si>
  <si>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</si>
  <si>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</si>
  <si>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</si>
  <si>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</si>
  <si>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</si>
  <si>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</si>
  <si>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</si>
  <si>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</si>
  <si>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</si>
  <si>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</si>
  <si>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</si>
  <si>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</si>
  <si>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</si>
  <si>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</si>
  <si>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</si>
  <si>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</si>
  <si>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</si>
  <si>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</si>
  <si>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</si>
  <si>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</si>
  <si>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</si>
  <si>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</si>
  <si>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</si>
  <si>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</si>
  <si>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</si>
  <si>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</si>
  <si>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</si>
  <si>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</si>
  <si>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</si>
  <si>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</si>
  <si>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</si>
  <si>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</si>
  <si>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</si>
  <si>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</si>
  <si>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</si>
  <si>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</si>
  <si>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</si>
  <si>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</si>
  <si>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</si>
  <si>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</si>
  <si>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</si>
  <si>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</si>
  <si>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</si>
  <si>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</si>
  <si>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</si>
  <si>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</si>
  <si>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</si>
  <si>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</si>
  <si>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</si>
  <si>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</si>
  <si>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</si>
  <si>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</si>
  <si>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</si>
  <si>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</si>
  <si>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</si>
  <si>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</si>
  <si>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</si>
  <si>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</si>
  <si>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</si>
  <si>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</si>
  <si>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</si>
  <si>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</si>
  <si>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</si>
  <si>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</si>
  <si>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</si>
  <si>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</si>
  <si>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</si>
  <si>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</si>
  <si>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</si>
  <si>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</si>
  <si>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</si>
  <si>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</si>
  <si>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</si>
  <si>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</si>
  <si>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</si>
  <si>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</si>
  <si>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</si>
  <si>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</si>
  <si>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</si>
  <si>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</si>
  <si>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</si>
  <si>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</si>
  <si>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</si>
  <si>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</si>
  <si>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</si>
  <si>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</si>
  <si>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</si>
  <si>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</si>
  <si>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</si>
  <si>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</si>
  <si>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</si>
  <si>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</si>
  <si>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</si>
  <si>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</si>
  <si>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</si>
  <si>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</si>
  <si>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</si>
  <si>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</si>
  <si>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</si>
  <si>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</si>
  <si>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</si>
  <si>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</si>
  <si>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</si>
  <si>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</si>
  <si>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</si>
  <si>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</si>
  <si>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</si>
  <si>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</si>
  <si>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</si>
  <si>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</si>
  <si>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</si>
  <si>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</si>
  <si>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</si>
  <si>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</si>
  <si>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</si>
  <si>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</si>
  <si>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</si>
  <si>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</si>
  <si>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</si>
  <si>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</si>
  <si>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</si>
  <si>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</si>
  <si>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</si>
  <si>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</si>
  <si>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</si>
  <si>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</si>
  <si>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</si>
  <si>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</si>
  <si>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</si>
  <si>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</si>
  <si>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</si>
  <si>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</si>
  <si>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</si>
  <si>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</si>
  <si>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</si>
  <si>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</si>
  <si>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</si>
  <si>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</si>
  <si>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</si>
  <si>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</si>
  <si>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</si>
  <si>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</si>
  <si>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</si>
  <si>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</si>
  <si>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</si>
  <si>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</si>
  <si>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</si>
  <si>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</si>
  <si>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</si>
  <si>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</si>
  <si>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</si>
  <si>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</si>
  <si>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</si>
  <si>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</si>
  <si>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</si>
  <si>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</si>
  <si>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</si>
  <si>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</si>
  <si>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</si>
  <si>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</si>
  <si>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</si>
  <si>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</si>
  <si>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</si>
  <si>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</si>
  <si>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</si>
  <si>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</si>
  <si>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</si>
  <si>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</si>
  <si>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</si>
  <si>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</si>
  <si>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</si>
  <si>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</si>
  <si>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</si>
  <si>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</si>
  <si>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</si>
  <si>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</si>
  <si>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</si>
  <si>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</si>
  <si>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</si>
  <si>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</si>
  <si>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</si>
  <si>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</si>
  <si>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</si>
  <si>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</si>
  <si>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</si>
  <si>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</si>
  <si>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</si>
  <si>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</si>
  <si>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</si>
  <si>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</si>
  <si>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</si>
  <si>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</si>
  <si>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</si>
  <si>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</si>
  <si>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</si>
  <si>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</si>
  <si>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</si>
  <si>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</si>
  <si>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</si>
  <si>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</si>
  <si>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</si>
  <si>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</si>
  <si>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</si>
  <si>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</si>
  <si>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</si>
  <si>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</si>
  <si>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</si>
  <si>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</si>
  <si>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</si>
  <si>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</si>
  <si>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</si>
  <si>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</si>
  <si>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</si>
  <si>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</si>
  <si>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</si>
  <si>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</si>
  <si>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</si>
  <si>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</si>
  <si>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</si>
  <si>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</si>
  <si>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</si>
  <si>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</si>
  <si>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</si>
  <si>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</si>
  <si>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</si>
  <si>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</si>
  <si>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</si>
  <si>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</si>
  <si>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</si>
  <si>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</si>
  <si>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</si>
  <si>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</si>
  <si>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</si>
  <si>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</si>
  <si>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</si>
  <si>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</si>
  <si>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</si>
  <si>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</si>
  <si>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</si>
  <si>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</si>
  <si>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</si>
  <si>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</si>
  <si>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</si>
  <si>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</si>
  <si>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</si>
  <si>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</si>
  <si>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</si>
  <si>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</si>
  <si>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</si>
  <si>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</si>
  <si>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</si>
  <si>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</si>
  <si>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</si>
  <si>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</si>
  <si>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</si>
  <si>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</si>
  <si>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</si>
  <si>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</si>
  <si>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</si>
  <si>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</si>
  <si>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</si>
  <si>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</si>
  <si>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</si>
  <si>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</si>
  <si>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</si>
  <si>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</si>
  <si>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</si>
  <si>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</si>
  <si>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</si>
  <si>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</si>
  <si>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</si>
  <si>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</si>
  <si>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</si>
  <si>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</si>
  <si>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</si>
  <si>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</si>
  <si>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</si>
  <si>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</si>
  <si>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</si>
  <si>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</si>
  <si>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</si>
  <si>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</si>
  <si>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</si>
  <si>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</si>
  <si>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</si>
  <si>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</si>
  <si>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</si>
  <si>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</si>
  <si>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</si>
  <si>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</si>
  <si>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</si>
  <si>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</si>
  <si>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</si>
  <si>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</si>
  <si>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</si>
  <si>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</si>
  <si>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</si>
  <si>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</si>
  <si>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</si>
  <si>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</si>
  <si>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</si>
  <si>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</si>
  <si>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</si>
  <si>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</si>
  <si>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</si>
  <si>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</si>
  <si>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</si>
  <si>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</si>
  <si>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</si>
  <si>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</si>
  <si>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</si>
  <si>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</si>
  <si>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</si>
  <si>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</si>
  <si>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</si>
  <si>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</si>
  <si>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</si>
  <si>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</si>
  <si>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</si>
  <si>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</si>
  <si>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</si>
  <si>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</si>
  <si>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</si>
  <si>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</si>
  <si>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</si>
  <si>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</si>
  <si>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</si>
  <si>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</si>
  <si>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</si>
  <si>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</si>
  <si>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</si>
  <si>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</si>
  <si>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</si>
  <si>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</si>
  <si>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</si>
  <si>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</si>
  <si>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</si>
  <si>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</si>
  <si>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</si>
  <si>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</si>
  <si>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</si>
  <si>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</si>
  <si>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</si>
  <si>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</si>
  <si>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</si>
  <si>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</si>
  <si>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</si>
  <si>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</si>
  <si>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</si>
  <si>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</si>
  <si>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</si>
  <si>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</si>
  <si>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</si>
  <si>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</si>
  <si>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</si>
  <si>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</si>
  <si>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</si>
  <si>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</si>
  <si>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</si>
  <si>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</si>
  <si>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</si>
  <si>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</si>
  <si>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</si>
  <si>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</si>
  <si>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</si>
  <si>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</si>
  <si>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</si>
  <si>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</si>
  <si>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</si>
  <si>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</si>
  <si>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</si>
  <si>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</si>
  <si>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</si>
  <si>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</si>
  <si>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</si>
  <si>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</si>
  <si>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</si>
  <si>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</si>
  <si>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</si>
  <si>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</si>
  <si>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</si>
  <si>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</si>
  <si>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</si>
  <si>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</si>
  <si>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</si>
  <si>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</si>
  <si>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</si>
  <si>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</si>
  <si>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</si>
  <si>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</si>
  <si>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</si>
  <si>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</si>
  <si>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</si>
  <si>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</si>
  <si>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</si>
  <si>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</si>
  <si>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</si>
  <si>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</si>
  <si>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</si>
  <si>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</si>
  <si>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</si>
  <si>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</si>
  <si>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</si>
  <si>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</si>
  <si>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</si>
  <si>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</si>
  <si>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</si>
  <si>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</si>
  <si>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</si>
  <si>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</si>
  <si>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</si>
  <si>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</si>
  <si>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</si>
  <si>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</si>
  <si>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</si>
  <si>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</si>
  <si>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</si>
  <si>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</si>
  <si>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</si>
  <si>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</si>
  <si>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</si>
  <si>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</si>
  <si>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</si>
  <si>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</si>
  <si>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</si>
  <si>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</si>
  <si>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</si>
  <si>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</si>
  <si>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</si>
  <si>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</si>
  <si>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</si>
  <si>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</si>
  <si>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</si>
  <si>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</si>
  <si>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</si>
  <si>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</si>
  <si>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</si>
  <si>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</si>
  <si>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</si>
  <si>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</si>
  <si>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</si>
  <si>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</si>
  <si>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</si>
  <si>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</si>
  <si>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</si>
  <si>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</si>
  <si>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</si>
  <si>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</si>
  <si>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</si>
  <si>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</si>
  <si>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</si>
  <si>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</si>
  <si>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</si>
  <si>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</si>
  <si>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</si>
  <si>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</si>
  <si>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</si>
  <si>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</si>
  <si>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</si>
  <si>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</si>
  <si>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</si>
  <si>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</si>
  <si>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</si>
  <si>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</si>
  <si>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</si>
  <si>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</si>
  <si>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</si>
  <si>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</si>
  <si>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</si>
  <si>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</si>
  <si>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</si>
  <si>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</si>
  <si>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</si>
  <si>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</si>
  <si>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</si>
  <si>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</si>
  <si>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</si>
  <si>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</si>
  <si>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</si>
  <si>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</si>
  <si>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</si>
  <si>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</si>
  <si>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</si>
  <si>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</si>
  <si>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</si>
  <si>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</si>
  <si>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</si>
  <si>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</si>
  <si>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</si>
  <si>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</si>
  <si>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</si>
  <si>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</si>
  <si>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</si>
  <si>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</si>
  <si>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</si>
  <si>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</si>
  <si>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</si>
  <si>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</si>
  <si>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</si>
  <si>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</si>
  <si>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</si>
  <si>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</si>
  <si>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</si>
  <si>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</si>
  <si>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</si>
  <si>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</si>
  <si>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</si>
  <si>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</si>
  <si>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</si>
  <si>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</si>
  <si>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</si>
  <si>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</si>
  <si>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</si>
  <si>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</si>
  <si>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</si>
  <si>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</si>
  <si>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</si>
  <si>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</si>
  <si>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</si>
  <si>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</si>
  <si>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</si>
  <si>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</si>
  <si>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</si>
  <si>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</si>
  <si>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</si>
  <si>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</si>
  <si>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</si>
  <si>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</si>
  <si>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</si>
  <si>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</si>
  <si>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</si>
  <si>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</si>
  <si>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</si>
  <si>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</si>
  <si>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</si>
  <si>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</si>
  <si>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</si>
  <si>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</si>
  <si>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</si>
  <si>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</si>
  <si>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</si>
  <si>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</si>
  <si>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</si>
  <si>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</si>
  <si>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</si>
  <si>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</si>
  <si>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</si>
  <si>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</si>
  <si>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</si>
  <si>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</si>
  <si>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</si>
  <si>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</si>
  <si>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</si>
  <si>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</si>
  <si>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</si>
  <si>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</si>
  <si>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</si>
  <si>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</si>
  <si>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</si>
  <si>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</si>
  <si>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</si>
  <si>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</si>
  <si>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</si>
  <si>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</si>
  <si>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</si>
  <si>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</si>
  <si>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</si>
  <si>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</si>
  <si>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</si>
  <si>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</si>
  <si>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</si>
  <si>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</si>
  <si>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</si>
  <si>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</si>
  <si>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</si>
  <si>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</si>
  <si>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</si>
  <si>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</si>
  <si>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</si>
  <si>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</si>
  <si>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</si>
  <si>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</si>
  <si>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</si>
  <si>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</si>
  <si>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</si>
  <si>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</si>
  <si>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</si>
  <si>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</si>
  <si>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</si>
  <si>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</si>
  <si>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</si>
  <si>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</si>
  <si>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</si>
  <si>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</si>
  <si>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</si>
  <si>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</si>
  <si>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</si>
  <si>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</si>
  <si>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</si>
  <si>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</si>
  <si>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</si>
  <si>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</si>
  <si>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</si>
  <si>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</si>
  <si>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</si>
  <si>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</si>
  <si>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</si>
  <si>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</si>
  <si>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</si>
  <si>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</si>
  <si>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</si>
  <si>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</si>
  <si>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</si>
  <si>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</si>
  <si>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</si>
  <si>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</si>
  <si>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</si>
  <si>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</si>
  <si>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</si>
  <si>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</si>
  <si>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</si>
  <si>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</si>
  <si>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</si>
  <si>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</si>
  <si>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</si>
  <si>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</si>
  <si>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</si>
  <si>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</si>
  <si>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</si>
  <si>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</si>
  <si>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</si>
  <si>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</si>
  <si>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</si>
  <si>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</si>
  <si>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</si>
  <si>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</si>
  <si>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</si>
  <si>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</si>
  <si>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</si>
  <si>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</si>
  <si>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</si>
  <si>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</si>
  <si>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</si>
  <si>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</si>
  <si>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</si>
  <si>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</si>
  <si>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</si>
  <si>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</si>
  <si>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</si>
  <si>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</si>
  <si>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</si>
  <si>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</si>
  <si>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</si>
  <si>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</si>
  <si>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</si>
  <si>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</si>
  <si>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</si>
  <si>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</si>
  <si>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</si>
  <si>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</si>
  <si>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</si>
  <si>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</si>
  <si>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</si>
  <si>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</si>
  <si>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</si>
  <si>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</si>
  <si>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</si>
  <si>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</si>
  <si>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</si>
  <si>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</si>
  <si>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</si>
  <si>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</si>
  <si>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</si>
  <si>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</si>
  <si>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</si>
  <si>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</si>
  <si>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</si>
  <si>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</si>
  <si>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</si>
  <si>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</si>
  <si>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</si>
  <si>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</si>
  <si>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</si>
  <si>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</si>
  <si>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</si>
  <si>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</si>
  <si>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</si>
  <si>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</si>
  <si>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</si>
  <si>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</si>
  <si>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</si>
  <si>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</si>
  <si>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</si>
  <si>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</si>
  <si>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</si>
  <si>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</si>
  <si>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</si>
  <si>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</si>
  <si>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</si>
  <si>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</si>
  <si>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</si>
  <si>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</si>
  <si>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</si>
  <si>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</si>
  <si>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</si>
  <si>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</si>
  <si>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</si>
  <si>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</si>
  <si>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</si>
  <si>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</si>
  <si>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</si>
  <si>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</si>
  <si>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</si>
  <si>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</si>
  <si>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</si>
  <si>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</si>
  <si>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</si>
  <si>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</si>
  <si>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</si>
  <si>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</si>
  <si>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</si>
  <si>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</si>
  <si>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</si>
  <si>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</si>
  <si>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</si>
  <si>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</si>
  <si>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</si>
  <si>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</si>
  <si>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</si>
  <si>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</si>
  <si>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</si>
  <si>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</si>
  <si>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</si>
  <si>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</si>
  <si>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</si>
  <si>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</si>
  <si>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</si>
  <si>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</si>
  <si>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</si>
  <si>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</si>
  <si>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</si>
  <si>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</si>
  <si>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</si>
  <si>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</si>
  <si>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</si>
  <si>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</si>
  <si>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</si>
  <si>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</si>
  <si>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</si>
  <si>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</si>
  <si>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</si>
  <si>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</si>
  <si>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</si>
  <si>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</si>
  <si>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</si>
  <si>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</si>
  <si>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</si>
  <si>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</si>
  <si>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</si>
  <si>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</si>
  <si>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</si>
  <si>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</si>
  <si>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</si>
  <si>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</si>
  <si>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</si>
  <si>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</si>
  <si>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</si>
  <si>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</si>
  <si>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</si>
  <si>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</si>
  <si>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</si>
  <si>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</si>
  <si>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</si>
  <si>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</si>
  <si>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</si>
  <si>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</si>
  <si>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</si>
  <si>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</si>
  <si>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</si>
  <si>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</si>
  <si>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</si>
  <si>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</si>
  <si>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</si>
  <si>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</si>
  <si>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</si>
  <si>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</si>
  <si>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</si>
  <si>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</si>
  <si>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</si>
  <si>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</si>
  <si>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</si>
  <si>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</si>
  <si>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</si>
  <si>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</si>
  <si>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</si>
  <si>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</si>
  <si>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</si>
  <si>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</si>
  <si>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</si>
  <si>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</si>
  <si>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</si>
  <si>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</si>
  <si>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</si>
  <si>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</si>
  <si>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</si>
  <si>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</si>
  <si>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</si>
  <si>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</si>
  <si>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</si>
  <si>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</si>
  <si>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</si>
  <si>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</si>
  <si>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</si>
  <si>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</si>
  <si>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</si>
  <si>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</si>
  <si>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</si>
  <si>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</si>
  <si>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</si>
  <si>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</si>
  <si>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</si>
  <si>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</si>
  <si>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</si>
  <si>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</si>
  <si>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</si>
  <si>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</si>
  <si>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</si>
  <si>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</si>
  <si>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</si>
  <si>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</si>
  <si>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</si>
  <si>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</si>
  <si>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</si>
  <si>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</si>
  <si>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</si>
  <si>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</si>
  <si>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</si>
  <si>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</si>
  <si>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</si>
  <si>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</si>
  <si>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</si>
  <si>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</si>
  <si>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</si>
  <si>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</si>
  <si>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</si>
  <si>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</si>
  <si>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</si>
  <si>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</si>
  <si>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</si>
  <si>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</si>
  <si>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</si>
  <si>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</si>
  <si>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</si>
  <si>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</si>
  <si>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</si>
  <si>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</si>
  <si>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</si>
  <si>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</si>
  <si>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</si>
  <si>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</si>
  <si>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</si>
  <si>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</si>
  <si>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</si>
  <si>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</si>
  <si>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</si>
  <si>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</si>
  <si>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</si>
  <si>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</si>
  <si>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</si>
  <si>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</si>
  <si>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</si>
  <si>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</si>
  <si>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</si>
  <si>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</si>
  <si>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</si>
  <si>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</si>
  <si>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</si>
  <si>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</si>
  <si>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</si>
  <si>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</si>
  <si>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</si>
  <si>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</si>
  <si>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</si>
  <si>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</si>
  <si>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</si>
  <si>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</si>
  <si>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</si>
  <si>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</si>
  <si>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</si>
  <si>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</si>
  <si>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</si>
  <si>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</si>
  <si>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</si>
  <si>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</si>
  <si>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</si>
  <si>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</si>
  <si>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</si>
  <si>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</si>
  <si>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</si>
  <si>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</si>
  <si>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</si>
  <si>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</si>
  <si>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</si>
  <si>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</si>
  <si>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</si>
  <si>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</si>
  <si>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</si>
  <si>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</si>
  <si>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</si>
  <si>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</si>
  <si>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</si>
  <si>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</si>
  <si>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</si>
  <si>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</si>
  <si>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</si>
  <si>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</si>
  <si>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</si>
  <si>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</si>
  <si>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</si>
  <si>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</si>
  <si>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</si>
  <si>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</si>
  <si>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</si>
  <si>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</si>
  <si>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</si>
  <si>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</si>
  <si>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</si>
  <si>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</si>
  <si>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</si>
  <si>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</si>
  <si>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</si>
  <si>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</si>
  <si>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</si>
  <si>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</si>
  <si>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</si>
  <si>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</si>
  <si>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</si>
  <si>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</si>
  <si>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</si>
  <si>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</si>
  <si>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</si>
  <si>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</si>
  <si>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</si>
  <si>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</si>
  <si>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</si>
  <si>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</si>
  <si>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</si>
  <si>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</si>
  <si>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</si>
  <si>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</si>
  <si>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</si>
  <si>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</si>
  <si>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</si>
  <si>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</si>
  <si>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</si>
  <si>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</si>
  <si>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</si>
  <si>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</si>
  <si>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</si>
  <si>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</si>
  <si>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</si>
  <si>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</si>
  <si>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</si>
  <si>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</si>
  <si>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</si>
  <si>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</si>
  <si>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</si>
  <si>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</si>
  <si>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</si>
  <si>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</si>
  <si>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</si>
  <si>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</si>
  <si>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</si>
  <si>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</si>
  <si>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</si>
  <si>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</si>
  <si>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</si>
  <si>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</si>
  <si>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</si>
  <si>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</si>
  <si>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</si>
  <si>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</si>
  <si>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</si>
  <si>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</si>
  <si>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</si>
  <si>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</si>
  <si>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</si>
  <si>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</si>
  <si>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</si>
  <si>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</si>
  <si>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</si>
  <si>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</si>
  <si>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</si>
  <si>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</si>
  <si>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</si>
  <si>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</si>
  <si>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</si>
  <si>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</si>
  <si>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</si>
  <si>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</si>
  <si>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</si>
  <si>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</si>
  <si>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</si>
  <si>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</si>
  <si>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</si>
  <si>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</si>
  <si>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</si>
  <si>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</si>
  <si>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</si>
  <si>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</si>
  <si>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</si>
  <si>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</si>
  <si>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</si>
  <si>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</si>
  <si>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</si>
  <si>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</si>
  <si>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</si>
  <si>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</si>
  <si>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</si>
  <si>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</si>
  <si>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</si>
  <si>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</si>
  <si>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</si>
  <si>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</si>
  <si>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</si>
  <si>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</si>
  <si>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</si>
  <si>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</si>
  <si>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</si>
  <si>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</si>
  <si>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</si>
  <si>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</si>
  <si>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</si>
  <si>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</si>
  <si>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</si>
  <si>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</si>
  <si>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</si>
  <si>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</si>
  <si>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</si>
  <si>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</si>
  <si>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</si>
  <si>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</si>
  <si>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</si>
  <si>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</si>
  <si>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</si>
  <si>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</si>
  <si>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</si>
  <si>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</si>
  <si>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</si>
  <si>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</si>
  <si>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</si>
  <si>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</si>
  <si>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</si>
  <si>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</si>
  <si>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</si>
  <si>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</si>
  <si>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</si>
  <si>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</si>
  <si>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</si>
  <si>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</si>
  <si>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</si>
  <si>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</si>
  <si>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</si>
  <si>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</si>
  <si>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</si>
  <si>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</si>
  <si>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</si>
  <si>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</si>
  <si>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</si>
  <si>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</si>
  <si>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</si>
  <si>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</si>
  <si>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</si>
  <si>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</si>
  <si>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</si>
  <si>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</si>
  <si>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</si>
  <si>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</si>
  <si>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</si>
  <si>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</si>
  <si>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</si>
  <si>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</si>
  <si>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</si>
  <si>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</si>
  <si>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</si>
  <si>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</si>
  <si>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</si>
  <si>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</si>
  <si>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</si>
  <si>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</si>
  <si>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</si>
  <si>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</si>
  <si>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</si>
  <si>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</si>
  <si>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</si>
  <si>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</si>
  <si>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</si>
  <si>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</si>
  <si>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</si>
  <si>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</si>
  <si>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</si>
  <si>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</si>
  <si>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</si>
  <si>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</si>
  <si>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</si>
  <si>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</si>
  <si>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</si>
  <si>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</si>
  <si>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</si>
  <si>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</si>
  <si>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</si>
  <si>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</si>
  <si>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</si>
  <si>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</si>
  <si>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</si>
  <si>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</si>
  <si>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</si>
  <si>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</si>
  <si>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</si>
  <si>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</si>
  <si>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</si>
  <si>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</si>
  <si>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</si>
  <si>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</si>
  <si>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</si>
  <si>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</si>
  <si>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</si>
  <si>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</si>
  <si>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</si>
  <si>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</si>
  <si>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</si>
  <si>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</si>
  <si>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</si>
  <si>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</si>
  <si>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</si>
  <si>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</si>
  <si>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</si>
  <si>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</si>
  <si>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</si>
  <si>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</si>
  <si>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</si>
  <si>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</si>
  <si>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</si>
  <si>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</si>
  <si>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</si>
  <si>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</si>
  <si>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</si>
  <si>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</si>
  <si>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</si>
  <si>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</si>
  <si>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</si>
  <si>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</si>
  <si>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</si>
  <si>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</si>
  <si>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</si>
  <si>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</si>
  <si>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</si>
  <si>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</si>
  <si>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</si>
  <si>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</si>
  <si>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</si>
  <si>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</si>
  <si>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</si>
  <si>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</si>
  <si>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</si>
  <si>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</si>
  <si>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</si>
  <si>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</si>
  <si>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</si>
  <si>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</si>
  <si>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</si>
  <si>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</si>
  <si>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</si>
  <si>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</si>
  <si>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</si>
  <si>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</si>
  <si>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</si>
  <si>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</si>
  <si>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</si>
  <si>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</si>
  <si>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</si>
  <si>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</si>
  <si>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</si>
  <si>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</si>
  <si>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</si>
  <si>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</si>
  <si>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</si>
  <si>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</si>
  <si>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</si>
  <si>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</si>
  <si>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</si>
  <si>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</si>
  <si>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</si>
  <si>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</si>
  <si>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</si>
  <si>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</si>
  <si>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</si>
  <si>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</si>
  <si>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</si>
  <si>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</si>
  <si>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</si>
  <si>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</si>
  <si>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</si>
  <si>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</si>
  <si>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</si>
  <si>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</si>
  <si>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</si>
  <si>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</si>
  <si>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</si>
  <si>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</si>
  <si>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</si>
  <si>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</si>
  <si>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</si>
  <si>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</si>
  <si>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</si>
  <si>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</si>
  <si>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</si>
  <si>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</si>
  <si>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</si>
  <si>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</si>
  <si>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</si>
  <si>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</si>
  <si>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</si>
  <si>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</si>
  <si>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</si>
  <si>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</si>
  <si>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</si>
  <si>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</si>
  <si>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</si>
  <si>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</si>
  <si>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</si>
  <si>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</si>
  <si>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</si>
  <si>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</si>
  <si>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</si>
  <si>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</si>
  <si>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</si>
  <si>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</si>
  <si>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</si>
  <si>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</si>
  <si>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</si>
  <si>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</si>
  <si>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</si>
  <si>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</si>
  <si>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</si>
  <si>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</si>
  <si>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</si>
  <si>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</si>
  <si>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</si>
  <si>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</si>
  <si>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</si>
  <si>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</si>
  <si>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</si>
  <si>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</si>
  <si>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</si>
  <si>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</si>
  <si>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</si>
  <si>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</si>
  <si>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</si>
  <si>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</si>
  <si>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</si>
  <si>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</si>
  <si>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</si>
  <si>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</si>
  <si>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</si>
  <si>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</si>
  <si>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</si>
  <si>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</si>
  <si>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</si>
  <si>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</si>
  <si>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</si>
  <si>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</si>
  <si>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</si>
  <si>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</si>
  <si>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</si>
  <si>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</si>
  <si>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</si>
  <si>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</si>
  <si>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</si>
  <si>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</si>
  <si>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</si>
  <si>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</si>
  <si>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</si>
  <si>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</si>
  <si>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</si>
  <si>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</si>
  <si>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</si>
  <si>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</si>
  <si>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</si>
  <si>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</si>
  <si>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</si>
  <si>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</si>
  <si>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</si>
  <si>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</si>
  <si>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</si>
  <si>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</si>
  <si>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</si>
  <si>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</si>
  <si>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</si>
  <si>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</si>
  <si>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</si>
  <si>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</si>
  <si>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</si>
  <si>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</si>
  <si>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</si>
  <si>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</si>
  <si>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</si>
  <si>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</si>
  <si>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</si>
  <si>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</si>
  <si>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</si>
  <si>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</si>
  <si>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</si>
  <si>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</si>
  <si>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</si>
  <si>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</si>
  <si>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</si>
  <si>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</si>
  <si>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</si>
  <si>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</si>
  <si>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</si>
  <si>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</si>
  <si>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</si>
  <si>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</si>
  <si>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</si>
  <si>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</si>
  <si>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</si>
  <si>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</si>
  <si>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</si>
  <si>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</si>
  <si>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</si>
  <si>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</si>
  <si>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</si>
  <si>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</si>
  <si>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</si>
  <si>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</si>
  <si>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</si>
  <si>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</si>
  <si>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</si>
  <si>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</si>
  <si>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</si>
  <si>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</si>
  <si>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</si>
  <si>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</si>
  <si>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</si>
  <si>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</si>
  <si>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</si>
  <si>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</si>
  <si>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</si>
  <si>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</si>
  <si>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</si>
  <si>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</si>
  <si>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</si>
  <si>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</si>
  <si>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</si>
  <si>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</si>
  <si>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</si>
  <si>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</si>
  <si>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</si>
  <si>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</si>
  <si>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</si>
  <si>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</si>
  <si>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</si>
  <si>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</si>
  <si>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</si>
  <si>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</si>
  <si>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</si>
  <si>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</si>
  <si>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</si>
  <si>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</si>
  <si>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</si>
  <si>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</si>
  <si>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</si>
  <si>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</si>
  <si>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</si>
  <si>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</si>
  <si>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</si>
  <si>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</si>
  <si>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</si>
  <si>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</si>
  <si>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</si>
  <si>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</si>
  <si>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</si>
  <si>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</si>
  <si>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</si>
  <si>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</si>
  <si>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</si>
  <si>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</si>
  <si>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</si>
  <si>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</si>
  <si>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</si>
  <si>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</si>
  <si>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</si>
  <si>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</si>
  <si>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</si>
  <si>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</si>
  <si>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</si>
  <si>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</si>
  <si>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</si>
  <si>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</si>
  <si>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</si>
  <si>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</si>
  <si>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</si>
  <si>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</si>
  <si>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</si>
  <si>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</si>
  <si>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</si>
  <si>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</si>
  <si>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</si>
  <si>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</si>
  <si>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</si>
  <si>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</si>
  <si>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</si>
  <si>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</si>
  <si>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</si>
  <si>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</si>
  <si>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</si>
  <si>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</si>
  <si>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</si>
  <si>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</si>
  <si>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</si>
  <si>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</si>
  <si>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</si>
  <si>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</si>
  <si>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</si>
  <si>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</si>
  <si>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</si>
  <si>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</si>
  <si>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</si>
  <si>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</si>
  <si>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</si>
  <si>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</si>
  <si>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</si>
  <si>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</si>
  <si>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</si>
  <si>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</si>
  <si>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</si>
  <si>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</si>
  <si>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</si>
  <si>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</si>
  <si>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</si>
  <si>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</si>
  <si>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</si>
  <si>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</si>
  <si>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</si>
  <si>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</si>
  <si>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</si>
  <si>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</si>
  <si>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</si>
  <si>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</si>
  <si>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</si>
  <si>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</si>
  <si>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</si>
  <si>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</si>
  <si>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</si>
  <si>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</si>
  <si>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</si>
  <si>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</si>
  <si>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</si>
  <si>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</si>
  <si>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</si>
  <si>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</si>
  <si>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</si>
  <si>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</si>
  <si>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</si>
  <si>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</si>
  <si>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</si>
  <si>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</si>
  <si>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</si>
  <si>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</si>
  <si>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</si>
  <si>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</si>
  <si>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</si>
  <si>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</si>
  <si>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</si>
  <si>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</si>
  <si>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</si>
  <si>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</si>
  <si>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</si>
  <si>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</si>
  <si>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</si>
  <si>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</si>
  <si>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</si>
  <si>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</si>
  <si>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</si>
  <si>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</si>
  <si>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</si>
  <si>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</si>
  <si>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</si>
  <si>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</si>
  <si>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</si>
  <si>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</si>
  <si>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</si>
  <si>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</si>
  <si>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</si>
  <si>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</si>
  <si>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</si>
  <si>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</si>
  <si>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</si>
  <si>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</si>
  <si>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</si>
  <si>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</si>
  <si>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</si>
  <si>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</si>
  <si>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</si>
  <si>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</si>
  <si>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</si>
  <si>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</si>
  <si>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</si>
  <si>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</si>
  <si>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</si>
  <si>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</si>
  <si>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</si>
  <si>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</si>
  <si>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</si>
  <si>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</si>
  <si>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</si>
  <si>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</si>
  <si>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</si>
  <si>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</si>
  <si>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</si>
  <si>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</si>
  <si>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</si>
  <si>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</si>
  <si>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</si>
  <si>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</si>
  <si>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</si>
  <si>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</si>
  <si>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</si>
  <si>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</si>
  <si>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</si>
  <si>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</si>
  <si>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</si>
  <si>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</si>
  <si>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</si>
  <si>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</si>
  <si>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</si>
  <si>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</si>
  <si>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</si>
  <si>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</si>
  <si>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</si>
  <si>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</si>
  <si>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</si>
  <si>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</si>
  <si>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</si>
  <si>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</si>
  <si>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</si>
  <si>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</si>
  <si>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</si>
  <si>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</si>
  <si>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</si>
  <si>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</si>
  <si>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</si>
  <si>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</si>
  <si>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</si>
  <si>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</si>
  <si>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</si>
  <si>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</si>
  <si>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</si>
  <si>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</si>
  <si>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</si>
  <si>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</si>
  <si>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</si>
  <si>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</si>
  <si>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</si>
  <si>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</si>
  <si>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</si>
  <si>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</si>
  <si>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</si>
  <si>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</si>
  <si>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</si>
  <si>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</si>
  <si>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</si>
  <si>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</si>
  <si>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</si>
  <si>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</si>
  <si>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</si>
  <si>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</si>
  <si>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</si>
  <si>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</si>
  <si>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</si>
  <si>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</si>
  <si>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</si>
  <si>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</si>
  <si>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</si>
  <si>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</si>
  <si>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</si>
  <si>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</si>
  <si>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</si>
  <si>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</si>
  <si>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</si>
  <si>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</si>
  <si>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</si>
  <si>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</si>
  <si>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</si>
  <si>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</si>
  <si>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</si>
  <si>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</si>
  <si>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</si>
  <si>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</si>
  <si>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</si>
  <si>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</si>
  <si>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</si>
  <si>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</si>
  <si>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</si>
  <si>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</si>
  <si>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</si>
  <si>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</si>
  <si>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</si>
  <si>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</si>
  <si>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</si>
  <si>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</si>
  <si>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</si>
  <si>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</si>
  <si>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</si>
  <si>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</si>
  <si>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</si>
  <si>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</si>
  <si>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</si>
  <si>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</si>
  <si>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</si>
  <si>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</si>
  <si>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</si>
  <si>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</si>
  <si>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</si>
  <si>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</si>
  <si>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</si>
  <si>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</si>
  <si>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</si>
  <si>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</si>
  <si>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</si>
  <si>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</si>
  <si>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</si>
  <si>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</si>
  <si>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</si>
  <si>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</si>
  <si>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</si>
  <si>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</si>
  <si>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</si>
  <si>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</si>
  <si>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</si>
  <si>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</si>
  <si>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</si>
  <si>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</si>
  <si>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</si>
  <si>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</si>
  <si>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</si>
  <si>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</si>
  <si>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</si>
  <si>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</si>
  <si>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</si>
  <si>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</si>
  <si>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</si>
  <si>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</si>
  <si>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</si>
  <si>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</si>
  <si>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</si>
  <si>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</si>
  <si>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</si>
  <si>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</si>
  <si>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</si>
  <si>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</si>
  <si>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</si>
  <si>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</si>
  <si>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</si>
  <si>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</si>
  <si>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</si>
  <si>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</si>
  <si>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</si>
  <si>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</si>
  <si>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</si>
  <si>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</si>
  <si>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</si>
  <si>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</si>
  <si>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</si>
  <si>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</si>
  <si>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</si>
  <si>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</si>
  <si>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</si>
  <si>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</si>
  <si>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</si>
  <si>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</si>
  <si>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</si>
  <si>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</si>
  <si>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</si>
  <si>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</si>
  <si>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</si>
  <si>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</si>
  <si>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</si>
  <si>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</si>
  <si>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</si>
  <si>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</si>
  <si>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</si>
  <si>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</si>
  <si>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</si>
  <si>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</si>
  <si>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</si>
  <si>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</si>
  <si>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</si>
  <si>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</si>
  <si>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</si>
  <si>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</si>
  <si>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</si>
  <si>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</si>
  <si>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</si>
  <si>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</si>
  <si>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</si>
  <si>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</si>
  <si>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</si>
  <si>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</si>
  <si>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</si>
  <si>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</si>
  <si>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</si>
  <si>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</si>
  <si>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</si>
  <si>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</si>
  <si>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</si>
  <si>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</si>
  <si>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</si>
  <si>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</si>
  <si>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</si>
  <si>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</si>
  <si>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</si>
  <si>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</si>
  <si>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</si>
  <si>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</si>
  <si>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</si>
  <si>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</si>
  <si>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</si>
  <si>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</si>
  <si>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</si>
  <si>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</si>
  <si>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</si>
  <si>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</si>
  <si>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</si>
  <si>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</si>
  <si>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</si>
  <si>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</si>
  <si>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</si>
  <si>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</si>
  <si>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</si>
  <si>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</si>
  <si>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</si>
  <si>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</si>
  <si>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</si>
  <si>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</si>
  <si>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</si>
  <si>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</si>
  <si>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</si>
  <si>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</si>
  <si>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</si>
  <si>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</si>
  <si>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</si>
  <si>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</si>
  <si>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</si>
  <si>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</si>
  <si>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</si>
  <si>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</si>
  <si>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</si>
  <si>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</si>
  <si>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</si>
  <si>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</si>
  <si>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</si>
  <si>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</si>
  <si>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</si>
  <si>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</si>
  <si>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</si>
  <si>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</si>
  <si>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</si>
  <si>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</si>
  <si>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</si>
  <si>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</si>
  <si>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</si>
  <si>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</si>
  <si>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</si>
  <si>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</si>
  <si>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</si>
  <si>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</si>
  <si>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</si>
  <si>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</si>
  <si>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</si>
  <si>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</si>
  <si>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</si>
  <si>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</si>
  <si>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</si>
  <si>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</si>
  <si>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</si>
  <si>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</si>
  <si>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</si>
  <si>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</si>
  <si>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</si>
  <si>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</si>
  <si>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</si>
  <si>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</si>
  <si>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</si>
  <si>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</si>
  <si>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</si>
  <si>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</si>
  <si>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</si>
  <si>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</si>
  <si>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</si>
  <si>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</si>
  <si>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</si>
  <si>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</si>
  <si>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</si>
  <si>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</si>
  <si>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</si>
  <si>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</si>
  <si>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</si>
  <si>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</si>
  <si>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</si>
  <si>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</si>
  <si>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</si>
  <si>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</si>
  <si>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</si>
  <si>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</si>
  <si>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</si>
  <si>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</si>
  <si>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</si>
  <si>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</si>
  <si>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</si>
  <si>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</si>
  <si>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</si>
  <si>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</si>
  <si>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</si>
  <si>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</si>
  <si>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</si>
  <si>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</si>
  <si>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</si>
  <si>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</si>
  <si>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</si>
  <si>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</si>
  <si>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</si>
  <si>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</si>
  <si>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</si>
  <si>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</si>
  <si>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</si>
  <si>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</si>
  <si>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</si>
  <si>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</si>
  <si>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</si>
  <si>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</si>
  <si>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</si>
  <si>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</si>
  <si>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</si>
  <si>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</si>
  <si>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</si>
  <si>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</si>
  <si>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</si>
  <si>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</si>
  <si>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</si>
  <si>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</si>
  <si>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</si>
  <si>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</si>
  <si>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</si>
  <si>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</si>
  <si>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</si>
  <si>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</si>
  <si>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</si>
  <si>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</si>
  <si>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</si>
  <si>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</si>
  <si>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</si>
  <si>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</si>
  <si>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</si>
  <si>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</si>
  <si>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</si>
  <si>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</si>
  <si>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</si>
  <si>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</si>
  <si>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</si>
  <si>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</si>
  <si>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</si>
  <si>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</si>
  <si>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</si>
  <si>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</si>
  <si>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</si>
  <si>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</si>
  <si>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</si>
  <si>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</si>
  <si>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</si>
  <si>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</si>
  <si>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</si>
  <si>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</si>
  <si>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</si>
  <si>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</si>
  <si>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</si>
  <si>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</si>
  <si>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</si>
  <si>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</si>
  <si>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</si>
  <si>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</si>
  <si>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</si>
  <si>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</si>
  <si>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</si>
  <si>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</si>
  <si>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</si>
  <si>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</si>
  <si>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</si>
  <si>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</si>
  <si>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</si>
  <si>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</si>
  <si>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</si>
  <si>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</si>
  <si>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</si>
  <si>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</si>
  <si>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</si>
  <si>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</si>
  <si>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</si>
  <si>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</si>
  <si>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</si>
  <si>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</si>
  <si>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</si>
  <si>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</si>
  <si>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</si>
  <si>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</si>
  <si>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</si>
  <si>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</si>
  <si>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</si>
  <si>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</si>
  <si>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</si>
  <si>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</si>
  <si>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</si>
  <si>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</si>
  <si>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</si>
  <si>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</si>
  <si>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</si>
  <si>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</si>
  <si>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</si>
  <si>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</si>
  <si>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</si>
  <si>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</si>
  <si>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</si>
  <si>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</si>
  <si>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</si>
  <si>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</si>
  <si>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</si>
  <si>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</si>
  <si>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</si>
  <si>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</si>
  <si>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</si>
  <si>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</si>
  <si>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</si>
  <si>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</si>
  <si>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</si>
  <si>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</si>
  <si>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</si>
  <si>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</si>
  <si>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</si>
  <si>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</si>
  <si>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</si>
  <si>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</si>
  <si>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</si>
  <si>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</si>
  <si>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</si>
  <si>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</si>
  <si>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</si>
  <si>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</si>
  <si>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</si>
  <si>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</si>
  <si>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</si>
  <si>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</si>
  <si>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</si>
  <si>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</si>
  <si>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</si>
  <si>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</si>
  <si>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</si>
  <si>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</si>
  <si>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</si>
  <si>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</si>
  <si>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</si>
  <si>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</si>
  <si>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</si>
  <si>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</si>
  <si>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</si>
  <si>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</si>
  <si>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</si>
  <si>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</si>
  <si>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</si>
  <si>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</si>
  <si>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</si>
  <si>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</si>
  <si>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</si>
  <si>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</si>
  <si>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</si>
  <si>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</si>
  <si>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</si>
  <si>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</si>
  <si>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</si>
  <si>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</si>
  <si>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</si>
  <si>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</si>
  <si>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</si>
  <si>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</si>
  <si>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</si>
  <si>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</si>
  <si>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</si>
  <si>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</si>
  <si>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</si>
  <si>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</si>
  <si>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</si>
  <si>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</si>
  <si>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</si>
  <si>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</si>
  <si>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</si>
  <si>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</si>
  <si>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</si>
  <si>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</si>
  <si>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</si>
  <si>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</si>
  <si>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</si>
  <si>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</si>
  <si>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</si>
  <si>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</si>
  <si>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</si>
  <si>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</si>
  <si>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</si>
  <si>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</si>
  <si>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</si>
  <si>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</si>
  <si>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</si>
  <si>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</si>
  <si>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</si>
  <si>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</si>
  <si>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</si>
  <si>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</si>
  <si>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</si>
  <si>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</si>
  <si>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</si>
  <si>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</si>
  <si>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</si>
  <si>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</si>
  <si>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</si>
  <si>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</si>
  <si>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</si>
  <si>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</si>
  <si>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</si>
  <si>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</si>
  <si>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</si>
  <si>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</si>
  <si>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</si>
  <si>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</si>
  <si>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</si>
  <si>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</si>
  <si>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</si>
  <si>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</si>
  <si>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</si>
  <si>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</si>
  <si>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</si>
  <si>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</si>
  <si>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</si>
  <si>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</si>
  <si>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</si>
  <si>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</si>
  <si>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</si>
  <si>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</si>
  <si>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</si>
  <si>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</si>
  <si>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</si>
  <si>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</si>
  <si>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</si>
  <si>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</si>
  <si>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</si>
  <si>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</si>
  <si>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</si>
  <si>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</si>
  <si>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</si>
  <si>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</si>
  <si>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</si>
  <si>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</si>
  <si>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</si>
  <si>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</si>
  <si>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</si>
  <si>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</si>
  <si>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</si>
  <si>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</si>
  <si>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</si>
  <si>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</si>
  <si>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</si>
  <si>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</si>
  <si>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</si>
  <si>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</si>
  <si>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</si>
  <si>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</si>
  <si>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</si>
  <si>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</si>
  <si>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</si>
  <si>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</si>
  <si>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</si>
  <si>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</si>
  <si>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</si>
  <si>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</si>
  <si>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</si>
  <si>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</si>
  <si>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</si>
  <si>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</si>
  <si>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</si>
  <si>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</si>
  <si>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</si>
  <si>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</si>
  <si>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</si>
  <si>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</si>
  <si>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</si>
  <si>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</si>
  <si>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</si>
  <si>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</si>
  <si>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</si>
  <si>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</si>
  <si>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</si>
  <si>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</si>
  <si>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</si>
  <si>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</si>
  <si>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</si>
  <si>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</si>
  <si>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</si>
  <si>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</si>
  <si>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</si>
  <si>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</si>
  <si>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</si>
  <si>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</si>
  <si>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</si>
  <si>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</si>
  <si>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</si>
  <si>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</si>
  <si>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</si>
  <si>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</si>
  <si>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</si>
  <si>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</si>
  <si>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</si>
  <si>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</si>
  <si>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</si>
  <si>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</si>
  <si>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</si>
  <si>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</si>
  <si>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</si>
  <si>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</si>
  <si>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</si>
  <si>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</si>
  <si>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</si>
  <si>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</si>
  <si>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</si>
  <si>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</si>
  <si>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</si>
  <si>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</si>
  <si>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</si>
  <si>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</si>
  <si>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</si>
  <si>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</si>
  <si>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</si>
  <si>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</si>
  <si>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</si>
  <si>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</si>
  <si>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</si>
  <si>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</si>
  <si>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</si>
  <si>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</si>
  <si>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</si>
  <si>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</si>
  <si>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</si>
  <si>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</si>
  <si>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</si>
  <si>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</si>
  <si>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</si>
  <si>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</si>
  <si>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</si>
  <si>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</si>
  <si>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</si>
  <si>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</si>
  <si>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</si>
  <si>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</si>
  <si>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</si>
  <si>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</si>
  <si>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</si>
  <si>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</si>
  <si>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</si>
  <si>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</si>
  <si>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</si>
  <si>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</si>
  <si>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</si>
  <si>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</si>
  <si>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</si>
  <si>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</si>
  <si>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</si>
  <si>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</si>
  <si>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</si>
  <si>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</si>
  <si>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</si>
  <si>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</si>
  <si>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</si>
  <si>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</si>
  <si>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</si>
  <si>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</si>
  <si>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</si>
  <si>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</si>
  <si>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</si>
  <si>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</si>
  <si>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</si>
  <si>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</si>
  <si>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</si>
  <si>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</si>
  <si>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</si>
  <si>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</si>
  <si>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</si>
  <si>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</si>
  <si>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</si>
  <si>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</si>
  <si>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</si>
  <si>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</si>
  <si>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</si>
  <si>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</si>
  <si>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</si>
  <si>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</si>
  <si>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</si>
  <si>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</si>
  <si>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</si>
  <si>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</si>
  <si>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</si>
  <si>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</si>
  <si>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</si>
  <si>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</si>
  <si>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</si>
  <si>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</si>
  <si>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</si>
  <si>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</si>
  <si>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</si>
  <si>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</si>
  <si>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</si>
  <si>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</si>
  <si>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</si>
  <si>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</si>
  <si>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</si>
  <si>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</si>
  <si>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</si>
  <si>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</si>
  <si>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</si>
  <si>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</si>
  <si>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</si>
  <si>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</si>
  <si>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</si>
  <si>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</si>
  <si>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</si>
  <si>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</si>
  <si>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</si>
  <si>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</si>
  <si>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</si>
  <si>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</si>
  <si>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</si>
  <si>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</si>
  <si>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</si>
  <si>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</si>
  <si>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</si>
  <si>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</si>
  <si>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</si>
  <si>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</si>
  <si>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</si>
  <si>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</si>
  <si>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</si>
  <si>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</si>
  <si>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</si>
  <si>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</si>
  <si>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</si>
  <si>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</si>
  <si>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</si>
  <si>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</si>
  <si>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</si>
  <si>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</si>
  <si>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</si>
  <si>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</si>
  <si>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</si>
  <si>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</si>
  <si>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</si>
  <si>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</si>
  <si>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</si>
  <si>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</si>
  <si>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</si>
  <si>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</si>
  <si>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</si>
  <si>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</si>
  <si>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</si>
  <si>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</si>
  <si>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</si>
  <si>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</si>
  <si>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</si>
  <si>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</si>
  <si>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</si>
  <si>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</si>
  <si>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</si>
  <si>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</si>
  <si>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</si>
  <si>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</si>
  <si>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</si>
  <si>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</si>
  <si>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</si>
  <si>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</si>
  <si>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</si>
  <si>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</si>
  <si>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</si>
  <si>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</si>
  <si>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</si>
  <si>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</si>
  <si>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</si>
  <si>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</si>
  <si>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</si>
  <si>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</si>
  <si>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</si>
  <si>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</si>
  <si>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</si>
  <si>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</si>
  <si>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</si>
  <si>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</si>
  <si>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</si>
  <si>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</si>
  <si>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</si>
  <si>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</si>
  <si>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</si>
  <si>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</si>
  <si>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</si>
  <si>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</si>
  <si>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</si>
  <si>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</si>
  <si>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</si>
  <si>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</si>
  <si>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</si>
  <si>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</si>
  <si>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</si>
  <si>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</si>
  <si>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</si>
  <si>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</si>
  <si>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</si>
  <si>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</si>
  <si>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</si>
  <si>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</si>
  <si>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</si>
  <si>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</si>
  <si>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</si>
  <si>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</si>
  <si>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</si>
  <si>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</si>
  <si>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</si>
  <si>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</si>
  <si>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</si>
  <si>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</si>
  <si>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</si>
  <si>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</si>
  <si>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</si>
  <si>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</si>
  <si>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</si>
  <si>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</si>
  <si>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</si>
  <si>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</si>
  <si>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</si>
  <si>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</si>
  <si>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</si>
  <si>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</si>
  <si>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</si>
  <si>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</si>
  <si>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</si>
  <si>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</si>
  <si>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</si>
  <si>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</si>
  <si>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</si>
  <si>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</si>
  <si>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</si>
  <si>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</si>
  <si>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</si>
  <si>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</si>
  <si>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</si>
  <si>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</si>
  <si>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</si>
  <si>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</si>
  <si>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</si>
  <si>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</si>
  <si>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</si>
  <si>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</si>
  <si>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</si>
  <si>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</si>
  <si>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</si>
  <si>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</si>
  <si>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</si>
  <si>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</si>
  <si>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</si>
  <si>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</si>
  <si>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</si>
  <si>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</si>
  <si>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</si>
  <si>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</si>
  <si>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</si>
  <si>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</si>
  <si>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</si>
  <si>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</si>
  <si>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</si>
  <si>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</si>
  <si>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</si>
  <si>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</si>
  <si>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</si>
  <si>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</si>
  <si>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</si>
  <si>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</si>
  <si>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</si>
  <si>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</si>
  <si>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</si>
  <si>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</si>
  <si>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</si>
  <si>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</si>
  <si>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</si>
  <si>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</si>
  <si>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</si>
  <si>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</si>
  <si>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</si>
  <si>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</si>
  <si>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</si>
  <si>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</si>
  <si>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</si>
  <si>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</si>
  <si>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</si>
  <si>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</si>
  <si>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</si>
  <si>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</si>
  <si>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</si>
  <si>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</si>
  <si>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</si>
  <si>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</si>
  <si>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</si>
  <si>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</si>
  <si>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</si>
  <si>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</si>
  <si>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</si>
  <si>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</si>
  <si>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</si>
  <si>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</si>
  <si>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</si>
  <si>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</si>
  <si>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</si>
  <si>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</si>
  <si>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</si>
  <si>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</si>
  <si>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</si>
  <si>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</si>
  <si>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</si>
  <si>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</si>
  <si>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</si>
  <si>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</si>
  <si>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</si>
  <si>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</si>
  <si>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</si>
  <si>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</si>
  <si>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</si>
  <si>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</si>
  <si>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</si>
  <si>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</si>
  <si>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</si>
  <si>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</si>
  <si>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</si>
  <si>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</si>
  <si>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</si>
  <si>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</si>
  <si>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</si>
  <si>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</si>
  <si>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</si>
  <si>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</si>
  <si>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</si>
  <si>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</si>
  <si>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</si>
  <si>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</si>
  <si>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</si>
  <si>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</si>
  <si>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</si>
  <si>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</si>
  <si>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</si>
  <si>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</si>
  <si>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</si>
  <si>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</si>
  <si>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</si>
  <si>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</si>
  <si>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</si>
  <si>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</si>
  <si>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</si>
  <si>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</si>
  <si>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</si>
  <si>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</si>
  <si>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</si>
  <si>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</si>
  <si>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</si>
  <si>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</si>
  <si>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</si>
  <si>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</si>
  <si>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</si>
  <si>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</si>
  <si>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</si>
  <si>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</si>
  <si>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</si>
  <si>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</si>
  <si>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</si>
  <si>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</si>
  <si>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</si>
  <si>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</si>
  <si>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</si>
  <si>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</si>
  <si>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</si>
  <si>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</si>
  <si>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</si>
  <si>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</si>
  <si>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</si>
  <si>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</si>
  <si>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</si>
  <si>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</si>
  <si>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</si>
  <si>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</si>
  <si>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</si>
  <si>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</si>
  <si>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</si>
  <si>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</si>
  <si>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</si>
  <si>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</si>
  <si>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</si>
  <si>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</si>
  <si>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</si>
  <si>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</si>
  <si>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</si>
  <si>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</si>
  <si>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</si>
  <si>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</si>
  <si>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</si>
  <si>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</si>
  <si>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</si>
  <si>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</si>
  <si>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</si>
  <si>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</si>
  <si>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</si>
  <si>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</si>
  <si>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</si>
  <si>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</si>
  <si>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</si>
  <si>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</si>
  <si>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</si>
  <si>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</si>
  <si>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</si>
  <si>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</si>
  <si>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</si>
  <si>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</si>
  <si>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</si>
  <si>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</si>
  <si>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</si>
  <si>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</si>
  <si>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</si>
  <si>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</si>
  <si>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</si>
  <si>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</si>
  <si>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</si>
  <si>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</si>
  <si>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</si>
  <si>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</si>
  <si>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</si>
  <si>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</si>
  <si>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</si>
  <si>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</si>
  <si>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</si>
  <si>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</si>
  <si>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</si>
  <si>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</si>
  <si>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</si>
  <si>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</si>
  <si>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</si>
  <si>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</si>
  <si>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</si>
  <si>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</si>
  <si>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</si>
  <si>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</si>
  <si>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</si>
  <si>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</si>
  <si>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</si>
  <si>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</si>
  <si>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</si>
  <si>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</si>
  <si>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</si>
  <si>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</si>
  <si>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</si>
  <si>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</si>
  <si>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</si>
  <si>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</si>
  <si>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</si>
  <si>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</si>
  <si>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</si>
  <si>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</si>
  <si>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</si>
  <si>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</si>
  <si>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</si>
  <si>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</si>
  <si>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</si>
  <si>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</si>
  <si>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</si>
  <si>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</si>
  <si>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</si>
  <si>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</si>
  <si>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</si>
  <si>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</si>
  <si>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</si>
  <si>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</si>
  <si>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</si>
  <si>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</si>
  <si>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</si>
  <si>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</si>
  <si>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</si>
  <si>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</si>
  <si>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</si>
  <si>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</si>
  <si>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</si>
  <si>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</si>
  <si>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</si>
  <si>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</si>
  <si>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</si>
  <si>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</si>
  <si>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</si>
  <si>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</si>
  <si>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</si>
  <si>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</si>
  <si>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</si>
  <si>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</si>
  <si>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</si>
  <si>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</si>
  <si>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</si>
  <si>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</si>
  <si>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</si>
  <si>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</si>
  <si>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</si>
  <si>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</si>
  <si>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</si>
  <si>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</si>
  <si>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</si>
  <si>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</si>
  <si>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</si>
  <si>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</si>
  <si>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</si>
  <si>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</si>
  <si>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</si>
  <si>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</si>
  <si>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</si>
  <si>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</si>
  <si>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</si>
  <si>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</si>
  <si>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</si>
  <si>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</si>
  <si>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</si>
  <si>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</si>
  <si>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</si>
  <si>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</si>
  <si>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</si>
  <si>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</si>
  <si>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</si>
  <si>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</si>
  <si>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</si>
  <si>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</si>
  <si>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</si>
  <si>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</si>
  <si>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</si>
  <si>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</si>
  <si>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</si>
  <si>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</si>
  <si>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</si>
  <si>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</si>
  <si>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</si>
  <si>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</si>
  <si>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</si>
  <si>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</si>
  <si>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</si>
  <si>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</si>
  <si>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</si>
  <si>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</si>
  <si>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</si>
  <si>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</si>
  <si>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</si>
  <si>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</si>
  <si>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</si>
  <si>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</si>
  <si>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</si>
  <si>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</si>
  <si>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</si>
  <si>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</si>
  <si>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</si>
  <si>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</si>
  <si>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</si>
  <si>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</si>
  <si>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</si>
  <si>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</si>
  <si>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</si>
  <si>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</si>
  <si>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</si>
  <si>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</si>
  <si>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</si>
  <si>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</si>
  <si>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</si>
  <si>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</si>
  <si>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</si>
  <si>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</si>
  <si>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</si>
  <si>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</si>
  <si>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</si>
  <si>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</si>
  <si>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</si>
  <si>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</si>
  <si>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</si>
  <si>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</si>
  <si>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</si>
  <si>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</si>
  <si>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</si>
  <si>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</si>
  <si>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</si>
  <si>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</si>
  <si>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</si>
  <si>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</si>
  <si>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</si>
  <si>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</si>
  <si>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</si>
  <si>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</si>
  <si>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</si>
  <si>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</si>
  <si>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</si>
  <si>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</si>
  <si>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</si>
  <si>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</si>
  <si>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</si>
  <si>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</si>
  <si>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</si>
  <si>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</si>
  <si>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</si>
  <si>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</si>
  <si>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</si>
  <si>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</si>
  <si>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</si>
  <si>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</si>
  <si>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</si>
  <si>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</si>
  <si>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</si>
  <si>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</si>
  <si>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</si>
  <si>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</si>
  <si>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</si>
  <si>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</si>
  <si>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</si>
  <si>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</si>
  <si>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</si>
  <si>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</si>
  <si>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</si>
  <si>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</si>
  <si>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</si>
  <si>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</si>
  <si>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</si>
  <si>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</si>
  <si>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</si>
  <si>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</si>
  <si>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</si>
  <si>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</si>
  <si>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</si>
  <si>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</si>
  <si>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</si>
  <si>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</si>
  <si>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</si>
  <si>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</si>
  <si>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</si>
  <si>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</si>
  <si>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</si>
  <si>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</si>
  <si>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</si>
  <si>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</si>
  <si>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</si>
  <si>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</si>
  <si>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</si>
  <si>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</si>
  <si>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</si>
  <si>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</si>
  <si>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</si>
  <si>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</si>
  <si>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</si>
  <si>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</si>
  <si>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</si>
  <si>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</si>
  <si>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</si>
  <si>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</si>
  <si>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</si>
  <si>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</si>
  <si>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</si>
  <si>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</si>
  <si>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</si>
  <si>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</si>
  <si>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</si>
  <si>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</si>
  <si>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</si>
  <si>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</si>
  <si>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</si>
  <si>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</si>
  <si>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</si>
  <si>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</si>
  <si>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</si>
  <si>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</si>
  <si>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</si>
  <si>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</si>
  <si>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</si>
  <si>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</si>
  <si>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</si>
  <si>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</si>
  <si>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</si>
  <si>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</si>
  <si>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</si>
  <si>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</si>
  <si>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</si>
  <si>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</si>
  <si>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</si>
  <si>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</si>
  <si>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</si>
  <si>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</si>
  <si>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</si>
  <si>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</si>
  <si>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</si>
  <si>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</si>
  <si>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</si>
  <si>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</si>
  <si>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</si>
  <si>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</si>
  <si>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</si>
  <si>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</si>
  <si>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</si>
  <si>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</si>
  <si>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</si>
  <si>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</si>
  <si>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</si>
  <si>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</si>
  <si>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</si>
  <si>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</si>
  <si>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</si>
  <si>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</si>
  <si>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</si>
  <si>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</si>
  <si>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</si>
  <si>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</si>
  <si>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</si>
  <si>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</si>
  <si>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</si>
  <si>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</si>
  <si>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</si>
  <si>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</si>
  <si>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</si>
  <si>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</si>
  <si>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</si>
  <si>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</si>
  <si>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</si>
  <si>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</si>
  <si>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</si>
  <si>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</si>
  <si>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</si>
  <si>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</si>
  <si>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</si>
  <si>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</si>
  <si>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</si>
  <si>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</si>
  <si>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</si>
  <si>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</si>
  <si>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</si>
  <si>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</si>
  <si>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</si>
  <si>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</si>
  <si>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</si>
  <si>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</si>
  <si>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</si>
  <si>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</si>
  <si>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</si>
  <si>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</si>
  <si>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</si>
  <si>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</si>
  <si>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</si>
  <si>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</si>
  <si>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</si>
  <si>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</si>
  <si>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</si>
  <si>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</si>
  <si>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</si>
  <si>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</si>
  <si>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</si>
  <si>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</si>
  <si>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</si>
  <si>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</si>
  <si>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</si>
  <si>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</si>
  <si>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</si>
  <si>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</si>
  <si>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</si>
  <si>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</si>
  <si>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</si>
  <si>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</si>
  <si>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</si>
  <si>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</si>
  <si>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</si>
  <si>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</si>
  <si>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</si>
  <si>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</si>
  <si>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</si>
  <si>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</si>
  <si>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</si>
  <si>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</si>
  <si>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</si>
  <si>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</si>
  <si>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</si>
  <si>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</si>
  <si>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</si>
  <si>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</si>
  <si>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</si>
  <si>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</si>
  <si>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</si>
  <si>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</si>
  <si>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</si>
  <si>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</si>
  <si>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</si>
  <si>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</si>
  <si>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</si>
  <si>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</si>
  <si>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</si>
  <si>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</si>
  <si>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</si>
  <si>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</si>
  <si>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</si>
  <si>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</si>
  <si>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</si>
  <si>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</si>
  <si>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</si>
  <si>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</si>
  <si>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</si>
  <si>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</si>
  <si>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</si>
  <si>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</si>
  <si>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</si>
  <si>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</si>
  <si>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</si>
  <si>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</si>
  <si>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</si>
  <si>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</si>
  <si>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</si>
  <si>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</si>
  <si>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</si>
  <si>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</si>
  <si>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</si>
  <si>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</si>
  <si>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</si>
  <si>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</si>
  <si>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</si>
  <si>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</si>
  <si>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</si>
  <si>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</si>
  <si>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</si>
  <si>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</si>
  <si>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</si>
  <si>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</si>
  <si>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</si>
  <si>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</si>
  <si>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</si>
  <si>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</si>
  <si>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</si>
  <si>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</si>
  <si>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</si>
  <si>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</si>
  <si>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</si>
  <si>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</si>
  <si>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</si>
  <si>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</si>
  <si>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</si>
  <si>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</si>
  <si>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</si>
  <si>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</si>
  <si>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</si>
  <si>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</si>
  <si>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</si>
  <si>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</si>
  <si>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</si>
  <si>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</si>
  <si>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</si>
  <si>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</si>
  <si>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</si>
  <si>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</si>
  <si>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</si>
  <si>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</si>
  <si>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</si>
  <si>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</si>
  <si>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</si>
  <si>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</si>
  <si>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</si>
  <si>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</si>
  <si>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</si>
  <si>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</si>
  <si>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</si>
  <si>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</si>
  <si>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</si>
  <si>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</si>
  <si>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</si>
  <si>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</si>
  <si>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</si>
  <si>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</si>
  <si>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</si>
  <si>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</si>
  <si>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</si>
  <si>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</si>
  <si>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</si>
  <si>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</si>
  <si>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</si>
  <si>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</si>
  <si>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</si>
  <si>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</si>
  <si>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</si>
  <si>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</si>
  <si>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</si>
  <si>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</si>
  <si>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</si>
  <si>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</si>
  <si>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</si>
  <si>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</si>
  <si>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</si>
  <si>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</si>
  <si>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</si>
  <si>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</si>
  <si>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</si>
  <si>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</si>
  <si>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</si>
  <si>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</si>
  <si>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</si>
  <si>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</si>
  <si>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</si>
  <si>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</si>
  <si>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</si>
  <si>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</si>
  <si>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</si>
  <si>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</si>
  <si>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</si>
  <si>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</si>
  <si>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</si>
  <si>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</si>
  <si>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</si>
  <si>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</si>
  <si>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</si>
  <si>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</si>
  <si>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</si>
  <si>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</si>
  <si>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</si>
  <si>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</si>
  <si>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</si>
  <si>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</si>
  <si>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</si>
  <si>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</si>
  <si>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</si>
  <si>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</si>
  <si>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</si>
  <si>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</si>
  <si>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</si>
  <si>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</si>
  <si>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</si>
  <si>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</si>
  <si>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</si>
  <si>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</si>
  <si>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</si>
  <si>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</si>
  <si>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</si>
  <si>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</si>
  <si>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</si>
  <si>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</si>
  <si>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</si>
  <si>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</si>
  <si>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</si>
  <si>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</si>
  <si>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</si>
  <si>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</si>
  <si>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</si>
  <si>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</si>
  <si>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</si>
  <si>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</si>
  <si>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</si>
  <si>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</si>
  <si>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</si>
  <si>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</si>
  <si>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</si>
  <si>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</si>
  <si>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</si>
  <si>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</si>
  <si>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</si>
  <si>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</si>
  <si>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</si>
  <si>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</si>
  <si>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</si>
  <si>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</si>
  <si>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</si>
  <si>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</si>
  <si>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</si>
  <si>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</si>
  <si>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</si>
  <si>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</si>
  <si>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</si>
  <si>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</si>
  <si>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</si>
  <si>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</si>
  <si>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</si>
  <si>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</si>
  <si>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</si>
  <si>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</si>
  <si>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</si>
  <si>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</si>
  <si>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</si>
  <si>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</si>
  <si>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</si>
  <si>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</si>
  <si>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</si>
  <si>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</si>
  <si>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</si>
  <si>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</si>
  <si>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</si>
  <si>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</si>
  <si>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</si>
  <si>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</si>
  <si>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</si>
  <si>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</si>
  <si>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</si>
  <si>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</si>
  <si>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</si>
  <si>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</si>
  <si>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</si>
  <si>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</si>
  <si>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</si>
  <si>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</si>
  <si>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</si>
  <si>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</si>
  <si>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</si>
  <si>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</si>
  <si>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</si>
  <si>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</si>
  <si>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</si>
  <si>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</si>
  <si>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</si>
  <si>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</si>
  <si>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</si>
  <si>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</si>
  <si>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</si>
  <si>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</si>
  <si>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</si>
  <si>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</si>
  <si>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</si>
  <si>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</si>
  <si>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</si>
  <si>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</si>
  <si>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</si>
  <si>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</si>
  <si>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</si>
  <si>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</si>
  <si>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</si>
  <si>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</si>
  <si>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</si>
  <si>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</si>
  <si>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</si>
  <si>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</si>
  <si>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</si>
  <si>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</si>
  <si>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</si>
  <si>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</si>
  <si>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</si>
  <si>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</si>
  <si>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</si>
  <si>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</si>
  <si>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</si>
  <si>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</si>
  <si>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</si>
  <si>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</si>
  <si>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</si>
  <si>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</si>
  <si>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</si>
  <si>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</si>
  <si>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</si>
  <si>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</si>
  <si>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</si>
  <si>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</si>
  <si>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</si>
  <si>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</si>
  <si>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</si>
  <si>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</si>
  <si>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</si>
  <si>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</si>
  <si>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</si>
  <si>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</si>
  <si>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</si>
  <si>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</si>
  <si>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</si>
  <si>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</si>
  <si>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</si>
  <si>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</si>
  <si>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</si>
  <si>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</si>
  <si>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</si>
  <si>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</si>
  <si>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</si>
  <si>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</si>
  <si>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</si>
  <si>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</si>
  <si>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</si>
  <si>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</si>
  <si>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</si>
  <si>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</si>
  <si>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</si>
  <si>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</si>
  <si>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</si>
  <si>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</si>
  <si>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</si>
  <si>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</si>
  <si>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</si>
  <si>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</si>
  <si>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</si>
  <si>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</si>
  <si>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</si>
  <si>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</si>
  <si>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</si>
  <si>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</si>
  <si>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</si>
  <si>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</si>
  <si>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</si>
  <si>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</si>
  <si>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</si>
  <si>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</si>
  <si>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</si>
  <si>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</si>
  <si>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</si>
  <si>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</si>
  <si>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</si>
  <si>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</si>
  <si>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</si>
  <si>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</si>
  <si>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</si>
  <si>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</si>
  <si>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</si>
  <si>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</si>
  <si>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</si>
  <si>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</si>
  <si>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</si>
  <si>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</si>
  <si>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</si>
  <si>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</si>
  <si>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</si>
  <si>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</si>
  <si>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</si>
  <si>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</si>
  <si>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</si>
  <si>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</si>
  <si>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</si>
  <si>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</si>
  <si>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</si>
  <si>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</si>
  <si>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</si>
  <si>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</si>
  <si>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</si>
  <si>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</si>
  <si>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</si>
  <si>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</si>
  <si>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</si>
  <si>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</si>
  <si>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</si>
  <si>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</si>
  <si>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</si>
  <si>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</si>
  <si>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</si>
  <si>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</si>
  <si>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</si>
  <si>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</si>
  <si>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</si>
  <si>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</si>
  <si>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</si>
  <si>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</si>
  <si>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</si>
  <si>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</si>
  <si>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</si>
  <si>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</si>
  <si>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</si>
  <si>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</si>
  <si>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</si>
  <si>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</si>
  <si>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</si>
  <si>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</si>
  <si>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</si>
  <si>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</si>
  <si>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</si>
  <si>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</si>
  <si>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</si>
  <si>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</si>
  <si>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</si>
  <si>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</si>
  <si>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</si>
  <si>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</si>
  <si>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</si>
  <si>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</si>
  <si>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</si>
  <si>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</si>
  <si>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</si>
  <si>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</si>
  <si>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</si>
  <si>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</si>
  <si>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</si>
  <si>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</si>
  <si>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</si>
  <si>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</si>
  <si>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</si>
  <si>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</si>
  <si>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</si>
  <si>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</si>
  <si>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</si>
  <si>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</si>
  <si>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</si>
  <si>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</si>
  <si>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</si>
  <si>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</si>
  <si>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</si>
  <si>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</si>
  <si>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</si>
  <si>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</si>
  <si>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</si>
  <si>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</si>
  <si>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</si>
  <si>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</si>
  <si>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</si>
  <si>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</si>
  <si>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</si>
  <si>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</si>
  <si>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</si>
  <si>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</si>
  <si>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</si>
  <si>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</si>
  <si>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</si>
  <si>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</si>
  <si>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</si>
  <si>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</si>
  <si>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</si>
  <si>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</si>
  <si>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</si>
  <si>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</si>
  <si>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</si>
  <si>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</si>
  <si>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</si>
  <si>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</si>
  <si>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</si>
  <si>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</si>
  <si>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</si>
  <si>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</si>
  <si>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</si>
  <si>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</si>
  <si>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</si>
  <si>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</si>
  <si>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</si>
  <si>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</si>
  <si>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</si>
  <si>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</si>
  <si>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</si>
  <si>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</si>
  <si>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</si>
  <si>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</si>
  <si>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</si>
  <si>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</si>
  <si>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</si>
  <si>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</si>
  <si>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</si>
  <si>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</si>
  <si>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</si>
  <si>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</si>
  <si>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</si>
  <si>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</si>
  <si>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</si>
  <si>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</si>
  <si>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</si>
  <si>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</si>
  <si>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</si>
  <si>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</si>
  <si>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</si>
  <si>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</si>
  <si>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</si>
  <si>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</si>
  <si>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</si>
  <si>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</si>
  <si>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</si>
  <si>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</si>
  <si>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</si>
  <si>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</si>
  <si>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</si>
  <si>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</si>
  <si>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</si>
  <si>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</si>
  <si>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</si>
  <si>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</si>
  <si>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</si>
  <si>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</si>
  <si>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</si>
  <si>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</si>
  <si>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</si>
  <si>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</si>
  <si>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</si>
  <si>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</si>
  <si>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</si>
  <si>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</si>
  <si>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</si>
  <si>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</si>
  <si>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</si>
  <si>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</si>
  <si>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</si>
  <si>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</si>
  <si>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</si>
  <si>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</si>
  <si>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</si>
  <si>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</si>
  <si>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</si>
  <si>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</si>
  <si>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</si>
  <si>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</si>
  <si>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</si>
  <si>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</si>
  <si>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</si>
  <si>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</si>
  <si>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</si>
  <si>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</si>
  <si>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</si>
  <si>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</si>
  <si>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</si>
  <si>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</si>
  <si>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</si>
  <si>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</si>
  <si>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</si>
  <si>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</si>
  <si>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</si>
  <si>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</si>
  <si>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</si>
  <si>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</si>
  <si>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</si>
  <si>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</si>
  <si>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</si>
  <si>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</si>
  <si>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</si>
  <si>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</si>
  <si>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</si>
  <si>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</si>
  <si>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</si>
  <si>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</si>
  <si>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</si>
  <si>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</si>
  <si>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</si>
  <si>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</si>
  <si>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</si>
  <si>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</si>
  <si>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</si>
  <si>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</si>
  <si>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</si>
  <si>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</si>
  <si>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</si>
  <si>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</si>
  <si>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</si>
  <si>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</si>
  <si>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</si>
  <si>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</si>
  <si>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</si>
  <si>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</si>
  <si>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</si>
  <si>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</si>
  <si>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</si>
  <si>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</si>
  <si>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</si>
  <si>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</si>
  <si>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</si>
  <si>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</si>
  <si>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</si>
  <si>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</si>
  <si>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</si>
  <si>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</si>
  <si>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</si>
  <si>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</si>
  <si>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</si>
  <si>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</si>
  <si>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</si>
  <si>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</si>
  <si>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</si>
  <si>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</si>
  <si>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</si>
  <si>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</si>
  <si>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</si>
  <si>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</si>
  <si>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</si>
  <si>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</si>
  <si>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</si>
  <si>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</si>
  <si>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</si>
  <si>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</si>
  <si>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</si>
  <si>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</si>
  <si>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</si>
  <si>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</si>
  <si>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</si>
  <si>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</si>
  <si>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</si>
  <si>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</si>
  <si>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</si>
  <si>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</si>
  <si>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</si>
  <si>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</si>
  <si>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</si>
  <si>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</si>
  <si>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</si>
  <si>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</si>
  <si>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</si>
  <si>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</si>
  <si>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</si>
  <si>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</si>
  <si>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</si>
  <si>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</si>
  <si>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</si>
  <si>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</si>
  <si>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</si>
  <si>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</si>
  <si>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</si>
  <si>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</si>
  <si>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</si>
  <si>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</si>
  <si>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</si>
  <si>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</si>
  <si>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</si>
  <si>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</si>
  <si>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</si>
  <si>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</si>
  <si>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</si>
  <si>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</si>
  <si>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</si>
  <si>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</si>
  <si>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</si>
  <si>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</si>
  <si>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</si>
  <si>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</si>
  <si>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</si>
  <si>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</si>
  <si>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</si>
  <si>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</si>
  <si>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</si>
  <si>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</si>
  <si>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</si>
  <si>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</si>
  <si>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</si>
  <si>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</si>
  <si>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</si>
  <si>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</si>
  <si>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</si>
  <si>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</si>
  <si>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</si>
  <si>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</si>
  <si>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</si>
  <si>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</si>
  <si>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</si>
  <si>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</si>
  <si>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</si>
  <si>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</si>
  <si>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</si>
  <si>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</si>
  <si>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</si>
  <si>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</si>
  <si>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</si>
  <si>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</si>
  <si>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</si>
  <si>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</si>
  <si>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</si>
  <si>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</si>
  <si>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</si>
  <si>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</si>
  <si>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</si>
  <si>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</si>
  <si>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</si>
  <si>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</si>
  <si>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</si>
  <si>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</si>
  <si>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</si>
  <si>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</si>
  <si>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</si>
  <si>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</si>
  <si>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</si>
  <si>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</si>
  <si>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</si>
  <si>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</si>
  <si>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</si>
  <si>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</si>
  <si>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</si>
  <si>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</si>
  <si>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</si>
  <si>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</si>
  <si>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</si>
  <si>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</si>
  <si>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</si>
  <si>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</si>
  <si>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</si>
  <si>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</si>
  <si>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</si>
  <si>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</si>
  <si>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</si>
  <si>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</si>
  <si>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</si>
  <si>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</si>
  <si>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</si>
  <si>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</si>
  <si>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</si>
  <si>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</si>
  <si>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</si>
  <si>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</si>
  <si>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</si>
  <si>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</si>
  <si>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</si>
  <si>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</si>
  <si>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</si>
  <si>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</si>
  <si>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</si>
  <si>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</si>
  <si>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</si>
  <si>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</si>
  <si>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</si>
  <si>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</si>
  <si>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</si>
  <si>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</si>
  <si>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</si>
  <si>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</si>
  <si>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</si>
  <si>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</si>
  <si>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</si>
  <si>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</si>
  <si>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</si>
  <si>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</si>
  <si>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</si>
  <si>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</si>
  <si>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</si>
  <si>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</si>
  <si>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</si>
  <si>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</si>
  <si>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</si>
  <si>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</si>
  <si>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</si>
  <si>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</si>
  <si>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</si>
  <si>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</si>
  <si>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</si>
  <si>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</si>
  <si>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</si>
  <si>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</si>
  <si>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</si>
  <si>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</si>
  <si>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</si>
  <si>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</si>
  <si>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</si>
  <si>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</si>
  <si>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</si>
  <si>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</si>
  <si>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</si>
  <si>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</si>
  <si>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</si>
  <si>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</si>
  <si>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</si>
  <si>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</si>
  <si>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</si>
  <si>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</si>
  <si>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</si>
  <si>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</si>
  <si>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</si>
  <si>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</si>
  <si>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</si>
  <si>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</si>
  <si>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</si>
  <si>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</si>
  <si>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</si>
  <si>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</si>
  <si>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</si>
  <si>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</si>
  <si>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</si>
  <si>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</si>
  <si>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</si>
  <si>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</si>
  <si>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</si>
  <si>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</si>
  <si>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</si>
  <si>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</si>
  <si>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</si>
  <si>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</si>
  <si>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</si>
  <si>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</si>
  <si>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</si>
  <si>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</si>
  <si>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</si>
  <si>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</si>
  <si>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</si>
  <si>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</si>
  <si>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</si>
  <si>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</si>
  <si>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</si>
  <si>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</si>
  <si>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</si>
  <si>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</si>
  <si>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</si>
  <si>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</si>
  <si>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</si>
  <si>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</si>
  <si>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</si>
  <si>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</si>
  <si>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</si>
  <si>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</si>
  <si>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</si>
  <si>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</si>
  <si>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</si>
  <si>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</si>
  <si>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</si>
  <si>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</si>
  <si>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</si>
  <si>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</si>
  <si>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</si>
  <si>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</si>
  <si>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</si>
  <si>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</si>
  <si>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</si>
  <si>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</si>
  <si>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</si>
  <si>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</si>
  <si>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</si>
  <si>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</si>
  <si>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</si>
  <si>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</si>
  <si>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</si>
  <si>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</si>
  <si>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</si>
  <si>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</si>
  <si>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</si>
  <si>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</si>
  <si>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</si>
  <si>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</si>
  <si>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</si>
  <si>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</si>
  <si>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</si>
  <si>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</si>
  <si>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</si>
  <si>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</si>
  <si>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</si>
  <si>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</si>
  <si>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</si>
  <si>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</si>
  <si>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</si>
  <si>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</si>
  <si>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</si>
  <si>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</si>
  <si>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</si>
  <si>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</si>
  <si>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</si>
  <si>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</si>
  <si>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</si>
  <si>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</si>
  <si>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</si>
  <si>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</si>
  <si>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</si>
  <si>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</si>
  <si>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</si>
  <si>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</si>
  <si>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</si>
  <si>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</si>
  <si>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</si>
  <si>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</si>
  <si>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</si>
  <si>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</si>
  <si>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</si>
  <si>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</si>
  <si>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</si>
  <si>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</si>
  <si>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</si>
  <si>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</si>
  <si>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</si>
  <si>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</si>
  <si>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</si>
  <si>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</si>
  <si>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</si>
  <si>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</si>
  <si>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</si>
  <si>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</si>
  <si>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</si>
  <si>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</si>
  <si>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</si>
  <si>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</si>
  <si>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</si>
  <si>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</si>
  <si>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</si>
  <si>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</si>
  <si>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</si>
  <si>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</si>
  <si>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</si>
  <si>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</si>
  <si>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</si>
  <si>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</si>
  <si>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</si>
  <si>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</si>
  <si>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</si>
  <si>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</si>
  <si>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</si>
  <si>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</si>
  <si>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</si>
  <si>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</si>
  <si>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</si>
  <si>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</si>
  <si>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</si>
  <si>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</si>
  <si>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</si>
  <si>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</si>
  <si>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</si>
  <si>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</si>
  <si>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</si>
  <si>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</si>
  <si>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</si>
  <si>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</si>
  <si>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</si>
  <si>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</si>
  <si>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</si>
  <si>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</si>
  <si>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</si>
  <si>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</si>
  <si>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</si>
  <si>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</si>
  <si>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</si>
  <si>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</si>
  <si>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</si>
  <si>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</si>
  <si>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</si>
  <si>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</si>
  <si>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</si>
  <si>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</si>
  <si>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</si>
  <si>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</si>
  <si>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</si>
  <si>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</si>
  <si>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</si>
  <si>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</si>
  <si>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</si>
  <si>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</si>
  <si>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</si>
  <si>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</si>
  <si>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</si>
  <si>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</si>
  <si>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</si>
  <si>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</si>
  <si>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</si>
  <si>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</si>
  <si>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</si>
  <si>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</si>
  <si>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</si>
  <si>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</si>
  <si>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</si>
  <si>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</si>
  <si>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</si>
  <si>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</si>
  <si>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</si>
  <si>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</si>
  <si>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</si>
  <si>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</si>
  <si>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</si>
  <si>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</si>
  <si>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</si>
  <si>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</si>
  <si>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</si>
  <si>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</si>
  <si>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</si>
  <si>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</si>
  <si>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</si>
  <si>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</si>
  <si>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</si>
  <si>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</si>
  <si>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</si>
  <si>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</si>
  <si>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</si>
  <si>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</si>
  <si>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</si>
  <si>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</si>
  <si>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</si>
  <si>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</si>
  <si>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</si>
  <si>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</si>
  <si>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</si>
  <si>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</si>
  <si>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</si>
  <si>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</si>
  <si>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</si>
  <si>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</si>
  <si>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</si>
  <si>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</si>
  <si>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</si>
  <si>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</si>
  <si>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</si>
  <si>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</si>
  <si>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</si>
  <si>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</si>
  <si>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</si>
  <si>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</si>
  <si>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</si>
  <si>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</si>
  <si>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</si>
  <si>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</si>
  <si>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</si>
  <si>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</si>
  <si>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</si>
  <si>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</si>
  <si>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</si>
  <si>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</si>
  <si>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</si>
  <si>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</si>
  <si>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</si>
  <si>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</si>
  <si>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</si>
  <si>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</si>
  <si>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</si>
  <si>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</si>
  <si>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</si>
  <si>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</si>
  <si>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</si>
  <si>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</si>
  <si>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</si>
  <si>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</si>
  <si>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</si>
  <si>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</si>
  <si>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</si>
  <si>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</si>
  <si>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</si>
  <si>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</si>
  <si>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</si>
  <si>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</si>
  <si>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</si>
  <si>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</si>
  <si>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</si>
  <si>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</si>
  <si>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</si>
  <si>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</si>
  <si>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</si>
  <si>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</si>
  <si>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</si>
  <si>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</si>
  <si>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</si>
  <si>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</si>
  <si>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</si>
  <si>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</si>
  <si>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</si>
  <si>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</si>
  <si>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</si>
  <si>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</si>
  <si>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</si>
  <si>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</si>
  <si>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</si>
  <si>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</si>
  <si>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</si>
  <si>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</si>
  <si>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</si>
  <si>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</si>
  <si>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</si>
  <si>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</si>
  <si>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</si>
  <si>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</si>
  <si>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</si>
  <si>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</si>
  <si>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</si>
  <si>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</si>
  <si>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</si>
  <si>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</si>
  <si>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</si>
  <si>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</si>
  <si>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</si>
  <si>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</si>
  <si>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</si>
  <si>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</si>
  <si>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</si>
  <si>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</si>
  <si>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</si>
  <si>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</si>
  <si>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</si>
  <si>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</si>
  <si>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</si>
  <si>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</si>
  <si>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</si>
  <si>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</si>
  <si>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</si>
  <si>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</si>
  <si>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</si>
  <si>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</si>
  <si>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</si>
  <si>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</si>
  <si>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</si>
  <si>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</si>
  <si>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</si>
  <si>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</si>
  <si>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</si>
  <si>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</si>
  <si>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</si>
  <si>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</si>
  <si>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</si>
  <si>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</si>
  <si>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</si>
  <si>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</si>
  <si>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</si>
  <si>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</si>
  <si>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</si>
  <si>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</si>
  <si>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</si>
  <si>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</si>
  <si>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</si>
  <si>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</si>
  <si>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</si>
  <si>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</si>
  <si>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</si>
  <si>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</si>
  <si>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</si>
  <si>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</si>
  <si>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</si>
  <si>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</si>
  <si>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</si>
  <si>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</si>
  <si>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</si>
  <si>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</si>
  <si>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</si>
  <si>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</si>
  <si>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</si>
  <si>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</si>
  <si>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</si>
  <si>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</si>
  <si>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</si>
  <si>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</si>
  <si>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</si>
  <si>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</si>
  <si>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</si>
  <si>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</si>
  <si>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</si>
  <si>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</si>
  <si>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</si>
  <si>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</si>
  <si>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</si>
  <si>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</si>
  <si>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</si>
  <si>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</si>
  <si>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</si>
  <si>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</si>
  <si>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</si>
  <si>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</si>
  <si>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</si>
  <si>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</si>
  <si>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</si>
  <si>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</si>
  <si>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</si>
  <si>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</si>
  <si>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</si>
  <si>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</si>
  <si>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</si>
  <si>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</si>
  <si>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</si>
  <si>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</si>
  <si>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</si>
  <si>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</si>
  <si>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</si>
  <si>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</si>
  <si>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</si>
  <si>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</si>
  <si>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</si>
  <si>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</si>
  <si>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</si>
  <si>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</si>
  <si>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</si>
  <si>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</si>
  <si>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</si>
  <si>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</si>
  <si>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</si>
  <si>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</si>
  <si>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</si>
  <si>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</si>
  <si>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</si>
  <si>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</si>
  <si>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</si>
  <si>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</si>
  <si>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</si>
  <si>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</si>
  <si>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</si>
  <si>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</si>
  <si>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</si>
  <si>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</si>
  <si>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</si>
  <si>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</si>
  <si>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</si>
  <si>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</si>
  <si>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</si>
  <si>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</si>
  <si>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</si>
  <si>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</si>
  <si>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</si>
  <si>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</si>
  <si>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</si>
  <si>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</si>
  <si>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</si>
  <si>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</si>
  <si>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</si>
  <si>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</si>
  <si>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</si>
  <si>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</si>
  <si>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</si>
  <si>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</si>
  <si>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</si>
  <si>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</si>
  <si>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</si>
  <si>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</si>
  <si>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</si>
  <si>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</si>
  <si>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</si>
  <si>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</si>
  <si>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</si>
  <si>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</si>
  <si>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</si>
  <si>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</si>
  <si>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</si>
  <si>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</si>
  <si>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</si>
  <si>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</si>
  <si>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</si>
  <si>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</si>
  <si>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</si>
  <si>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</si>
  <si>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</si>
  <si>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</si>
  <si>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</si>
  <si>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</si>
  <si>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</si>
  <si>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</si>
  <si>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</si>
  <si>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</si>
  <si>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</si>
  <si>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</si>
  <si>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</si>
  <si>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</si>
  <si>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</si>
  <si>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</si>
  <si>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</si>
  <si>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</si>
  <si>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</si>
  <si>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</si>
  <si>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</si>
  <si>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</si>
  <si>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</si>
  <si>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</si>
  <si>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</si>
  <si>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</si>
  <si>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</si>
  <si>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</si>
  <si>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</si>
  <si>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</si>
  <si>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</si>
  <si>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</si>
  <si>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</si>
  <si>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</si>
  <si>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</si>
  <si>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</si>
  <si>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</si>
  <si>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</si>
  <si>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</si>
  <si>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</si>
  <si>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</si>
  <si>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</si>
  <si>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</si>
  <si>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</si>
  <si>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</si>
  <si>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</si>
  <si>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</si>
  <si>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</si>
  <si>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</si>
  <si>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</si>
  <si>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</si>
  <si>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</si>
  <si>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</si>
  <si>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</si>
  <si>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</si>
  <si>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</si>
  <si>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</si>
  <si>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</si>
  <si>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</si>
  <si>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</si>
  <si>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</si>
  <si>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</si>
  <si>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</si>
  <si>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</si>
  <si>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</si>
  <si>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</si>
  <si>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</si>
  <si>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</si>
  <si>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</si>
  <si>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</si>
  <si>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</si>
  <si>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</si>
  <si>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</si>
  <si>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</si>
  <si>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</si>
  <si>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</si>
  <si>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</si>
  <si>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</si>
  <si>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</si>
  <si>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</si>
  <si>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</si>
  <si>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</si>
  <si>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</si>
  <si>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</si>
  <si>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</si>
  <si>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</si>
  <si>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</si>
  <si>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</si>
  <si>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</si>
  <si>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</si>
  <si>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</si>
  <si>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</si>
  <si>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</si>
  <si>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</si>
  <si>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</si>
  <si>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</si>
  <si>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</si>
  <si>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</si>
  <si>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</si>
  <si>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</si>
  <si>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</si>
  <si>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</si>
  <si>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</si>
  <si>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</si>
  <si>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</si>
  <si>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</si>
  <si>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</si>
  <si>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</si>
  <si>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</si>
  <si>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</si>
  <si>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</si>
  <si>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</si>
  <si>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</si>
  <si>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</si>
  <si>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</si>
  <si>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</si>
  <si>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</si>
  <si>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</si>
  <si>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</si>
  <si>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</si>
  <si>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</si>
  <si>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</si>
  <si>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</si>
  <si>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</si>
  <si>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</si>
  <si>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</si>
  <si>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</si>
  <si>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</si>
  <si>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</si>
  <si>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</si>
  <si>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</si>
  <si>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</si>
  <si>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</si>
  <si>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</si>
  <si>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</si>
  <si>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</si>
  <si>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</si>
  <si>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</si>
  <si>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</si>
  <si>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</si>
  <si>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</si>
  <si>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</si>
  <si>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</si>
  <si>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</si>
  <si>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</si>
  <si>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</si>
  <si>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</si>
  <si>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</si>
  <si>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</si>
  <si>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</si>
  <si>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</si>
  <si>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</si>
  <si>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</si>
  <si>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</si>
  <si>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</si>
  <si>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</si>
  <si>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</si>
  <si>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</si>
  <si>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</si>
  <si>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</si>
  <si>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</si>
  <si>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</si>
  <si>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</si>
  <si>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</si>
  <si>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</si>
  <si>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</si>
  <si>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</si>
  <si>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</si>
  <si>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</si>
  <si>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</si>
  <si>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</si>
  <si>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</si>
  <si>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</si>
  <si>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</si>
  <si>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</si>
  <si>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</si>
  <si>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</si>
  <si>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</si>
  <si>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</si>
  <si>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</si>
  <si>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</si>
  <si>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</si>
  <si>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</si>
  <si>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</si>
  <si>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</si>
  <si>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</si>
  <si>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</si>
  <si>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</si>
  <si>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</si>
  <si>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</si>
  <si>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</si>
  <si>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</si>
  <si>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</si>
  <si>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</si>
  <si>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</si>
  <si>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</si>
  <si>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</si>
  <si>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</si>
  <si>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</si>
  <si>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</si>
  <si>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</si>
  <si>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</si>
  <si>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</si>
  <si>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</si>
  <si>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</si>
  <si>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</si>
  <si>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</si>
  <si>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</si>
  <si>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</si>
  <si>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</si>
  <si>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</si>
  <si>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</si>
  <si>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</si>
  <si>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</si>
  <si>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</si>
  <si>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</si>
  <si>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</si>
  <si>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</si>
  <si>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</si>
  <si>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</si>
  <si>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</si>
  <si>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</si>
  <si>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</si>
  <si>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</si>
  <si>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</si>
  <si>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</si>
  <si>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</si>
  <si>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</si>
  <si>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</si>
  <si>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</si>
  <si>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</si>
  <si>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</si>
  <si>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</si>
  <si>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</si>
  <si>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</si>
  <si>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</si>
  <si>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</si>
  <si>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</si>
  <si>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</si>
  <si>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</si>
  <si>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</si>
  <si>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</si>
  <si>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</si>
  <si>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</si>
  <si>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</si>
  <si>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</si>
  <si>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</si>
  <si>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</si>
  <si>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</si>
  <si>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</si>
  <si>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</si>
  <si>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</si>
  <si>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</si>
  <si>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</si>
  <si>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</si>
  <si>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</si>
  <si>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</si>
  <si>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</si>
  <si>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</si>
  <si>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</si>
  <si>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</si>
  <si>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</si>
  <si>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</si>
  <si>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</si>
  <si>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</si>
  <si>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</si>
  <si>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</si>
  <si>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</si>
  <si>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</si>
  <si>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</si>
  <si>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</si>
  <si>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</si>
  <si>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</si>
  <si>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</si>
  <si>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</si>
  <si>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</si>
  <si>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</si>
  <si>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</si>
  <si>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</si>
  <si>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</si>
  <si>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</si>
  <si>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</si>
  <si>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</si>
  <si>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</si>
  <si>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</si>
  <si>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</si>
  <si>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</si>
  <si>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</si>
  <si>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</si>
  <si>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</si>
  <si>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</si>
  <si>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</si>
  <si>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</si>
  <si>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</si>
  <si>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</si>
  <si>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</si>
  <si>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</si>
  <si>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</si>
  <si>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</si>
  <si>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</si>
  <si>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</si>
  <si>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</si>
  <si>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</si>
  <si>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</si>
  <si>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</si>
  <si>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</si>
  <si>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</si>
  <si>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</si>
  <si>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</si>
  <si>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</si>
  <si>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</si>
  <si>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</si>
  <si>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</si>
  <si>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</si>
  <si>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</si>
  <si>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</si>
  <si>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</si>
  <si>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</si>
  <si>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</si>
  <si>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</si>
  <si>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</si>
  <si>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</si>
  <si>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</si>
  <si>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</si>
  <si>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</si>
  <si>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</si>
  <si>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</si>
  <si>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</si>
  <si>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</si>
  <si>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</si>
  <si>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</si>
  <si>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</si>
  <si>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</si>
  <si>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</si>
  <si>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</si>
  <si>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</si>
  <si>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</si>
  <si>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</si>
  <si>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</si>
  <si>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</si>
  <si>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</si>
  <si>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</si>
  <si>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</si>
  <si>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</si>
  <si>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</si>
  <si>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</si>
  <si>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</si>
  <si>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</si>
  <si>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</si>
  <si>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</si>
  <si>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</si>
  <si>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</si>
  <si>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</si>
  <si>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</si>
  <si>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</si>
  <si>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</si>
  <si>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</si>
  <si>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</si>
  <si>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</si>
  <si>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</si>
  <si>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</si>
  <si>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</si>
  <si>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</si>
  <si>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</si>
  <si>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</si>
  <si>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</si>
  <si>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</si>
  <si>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</si>
  <si>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</si>
  <si>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</si>
  <si>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</si>
  <si>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</si>
  <si>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</si>
  <si>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</si>
  <si>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</si>
  <si>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</si>
  <si>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</si>
  <si>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</si>
  <si>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</si>
  <si>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</si>
  <si>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</si>
  <si>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</si>
  <si>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</si>
  <si>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</si>
  <si>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</si>
  <si>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</si>
  <si>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</si>
  <si>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</si>
  <si>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</si>
  <si>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</si>
  <si>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</si>
  <si>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</si>
  <si>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</si>
  <si>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</si>
  <si>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</si>
  <si>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</si>
  <si>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</si>
  <si>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</si>
  <si>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</si>
  <si>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</si>
  <si>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</si>
  <si>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</si>
  <si>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</si>
  <si>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</si>
  <si>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</si>
  <si>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</si>
  <si>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</si>
  <si>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</si>
  <si>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</si>
  <si>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</si>
  <si>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</si>
  <si>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</si>
  <si>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</si>
  <si>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</si>
  <si>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</si>
  <si>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</si>
  <si>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</si>
  <si>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</si>
  <si>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</si>
  <si>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</si>
  <si>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</si>
  <si>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</si>
  <si>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</si>
  <si>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</si>
  <si>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</si>
  <si>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</si>
  <si>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</si>
  <si>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</si>
  <si>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</si>
  <si>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</si>
  <si>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</si>
  <si>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</si>
  <si>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</si>
  <si>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</si>
  <si>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</si>
  <si>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</si>
  <si>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</si>
  <si>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</si>
  <si>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</si>
  <si>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</si>
  <si>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</si>
  <si>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</si>
  <si>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</si>
  <si>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</si>
  <si>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</si>
  <si>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</si>
  <si>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</si>
  <si>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</si>
  <si>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</si>
  <si>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</si>
  <si>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</si>
  <si>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</si>
  <si>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</si>
  <si>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</si>
  <si>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</si>
  <si>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</si>
  <si>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</si>
  <si>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</si>
  <si>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</si>
  <si>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</si>
  <si>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</si>
  <si>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</si>
  <si>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</si>
  <si>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</si>
  <si>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</si>
  <si>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</si>
  <si>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</si>
  <si>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</si>
  <si>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</si>
  <si>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</si>
  <si>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</si>
  <si>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</si>
  <si>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</si>
  <si>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</si>
  <si>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</si>
  <si>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</si>
  <si>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</si>
  <si>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</si>
  <si>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</si>
  <si>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</si>
  <si>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</si>
  <si>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</si>
  <si>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</si>
  <si>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</si>
  <si>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</si>
  <si>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</si>
  <si>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</si>
  <si>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</si>
  <si>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</si>
  <si>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</si>
  <si>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</si>
  <si>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</si>
  <si>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</si>
  <si>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</si>
  <si>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</si>
  <si>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</si>
  <si>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</si>
  <si>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</si>
  <si>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</si>
  <si>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</si>
  <si>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</si>
  <si>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</si>
  <si>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</si>
  <si>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</si>
  <si>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</si>
  <si>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</si>
  <si>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</si>
  <si>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</si>
  <si>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</si>
  <si>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</si>
  <si>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</si>
  <si>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</si>
  <si>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</si>
  <si>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</si>
  <si>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</si>
  <si>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</si>
  <si>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</si>
  <si>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</si>
  <si>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</si>
  <si>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</si>
  <si>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</si>
  <si>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</si>
  <si>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</si>
  <si>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</si>
  <si>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</si>
  <si>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</si>
  <si>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</si>
  <si>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</si>
  <si>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</si>
  <si>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</si>
  <si>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</si>
  <si>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</si>
  <si>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</si>
  <si>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</si>
  <si>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</si>
  <si>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</si>
  <si>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</si>
  <si>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</si>
  <si>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</si>
  <si>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</si>
  <si>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</si>
  <si>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</si>
  <si>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</si>
  <si>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</si>
  <si>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</si>
  <si>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</si>
  <si>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</si>
  <si>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</si>
  <si>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</si>
  <si>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</si>
  <si>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</si>
  <si>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</si>
  <si>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</si>
  <si>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</si>
  <si>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</si>
  <si>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</si>
  <si>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</si>
  <si>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</si>
  <si>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</si>
  <si>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</si>
  <si>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</si>
  <si>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</si>
  <si>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</si>
  <si>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</si>
  <si>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</si>
  <si>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</si>
  <si>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</si>
  <si>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</si>
  <si>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</si>
  <si>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</si>
  <si>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</si>
  <si>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</si>
  <si>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</si>
  <si>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</si>
  <si>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</si>
  <si>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</si>
  <si>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</si>
  <si>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</si>
  <si>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</si>
  <si>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</si>
  <si>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</si>
  <si>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</si>
  <si>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</si>
  <si>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</si>
  <si>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</si>
  <si>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</si>
  <si>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</si>
  <si>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</si>
  <si>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</si>
  <si>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</si>
  <si>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</si>
  <si>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</si>
  <si>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</si>
  <si>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</si>
  <si>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</si>
  <si>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</si>
  <si>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</si>
  <si>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</si>
  <si>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</si>
  <si>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</si>
  <si>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</si>
  <si>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</si>
  <si>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</si>
  <si>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</si>
  <si>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</si>
  <si>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</si>
  <si>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</si>
  <si>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</si>
  <si>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</si>
  <si>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</si>
  <si>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</si>
  <si>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</si>
  <si>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</si>
  <si>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</si>
  <si>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</si>
  <si>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</si>
  <si>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</si>
  <si>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</si>
  <si>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</si>
  <si>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</si>
  <si>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</si>
  <si>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</si>
  <si>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</si>
  <si>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</si>
  <si>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</si>
  <si>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</si>
  <si>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</si>
  <si>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</si>
  <si>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</si>
  <si>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</si>
  <si>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</si>
  <si>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</si>
  <si>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</si>
  <si>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</si>
  <si>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</si>
  <si>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</si>
  <si>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</si>
  <si>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</si>
  <si>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</si>
  <si>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</si>
  <si>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</si>
  <si>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</si>
  <si>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</si>
  <si>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</si>
  <si>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</si>
  <si>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</si>
  <si>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</si>
  <si>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</si>
  <si>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</si>
  <si>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</si>
  <si>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</si>
  <si>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</si>
  <si>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</si>
  <si>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</si>
  <si>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</si>
  <si>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</si>
  <si>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</si>
  <si>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</si>
  <si>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</si>
  <si>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</si>
  <si>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</si>
  <si>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</si>
  <si>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</si>
  <si>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</si>
  <si>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</si>
  <si>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</si>
  <si>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</si>
  <si>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</si>
  <si>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</si>
  <si>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</si>
  <si>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</si>
  <si>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</si>
  <si>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</si>
  <si>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</si>
  <si>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</si>
  <si>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</si>
  <si>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</si>
  <si>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</si>
  <si>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</si>
  <si>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</si>
  <si>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</si>
  <si>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</si>
  <si>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</si>
  <si>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</si>
  <si>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</si>
  <si>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</si>
  <si>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</si>
  <si>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</si>
  <si>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</si>
  <si>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</si>
  <si>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</si>
  <si>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</si>
  <si>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</si>
  <si>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</si>
  <si>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</si>
  <si>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</si>
  <si>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</si>
  <si>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</si>
  <si>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</si>
  <si>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</si>
  <si>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</si>
  <si>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</si>
  <si>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</si>
  <si>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</si>
  <si>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</si>
  <si>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</si>
  <si>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</si>
  <si>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</si>
  <si>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</si>
  <si>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</si>
  <si>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</si>
  <si>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</si>
  <si>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</si>
  <si>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</si>
  <si>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</si>
  <si>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</si>
  <si>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</si>
  <si>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</si>
  <si>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</si>
  <si>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</si>
  <si>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</si>
  <si>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</si>
  <si>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</si>
  <si>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</si>
  <si>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</si>
  <si>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</si>
  <si>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</si>
  <si>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</si>
  <si>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</si>
  <si>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</si>
  <si>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</si>
  <si>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</si>
  <si>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</si>
  <si>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</si>
  <si>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</si>
  <si>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</si>
  <si>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</si>
  <si>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</si>
  <si>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</si>
  <si>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</si>
  <si>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</si>
  <si>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</si>
  <si>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</si>
  <si>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</si>
  <si>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</si>
  <si>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</si>
  <si>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</si>
  <si>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</si>
  <si>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</si>
  <si>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</si>
  <si>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</si>
  <si>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</si>
  <si>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</si>
  <si>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</si>
  <si>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</si>
  <si>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</si>
  <si>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</si>
  <si>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</si>
  <si>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</si>
  <si>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</si>
  <si>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</si>
  <si>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</si>
  <si>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</si>
  <si>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</si>
  <si>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</si>
  <si>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</si>
  <si>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</si>
  <si>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</si>
  <si>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</si>
  <si>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</si>
  <si>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</si>
  <si>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</si>
  <si>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</si>
  <si>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</si>
  <si>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</si>
  <si>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</si>
  <si>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</si>
  <si>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</si>
  <si>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</si>
  <si>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</si>
  <si>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</si>
  <si>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</si>
  <si>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</si>
  <si>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</si>
  <si>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</si>
  <si>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</si>
  <si>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</si>
  <si>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</si>
  <si>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</si>
  <si>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</si>
  <si>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</si>
  <si>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</si>
  <si>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</si>
  <si>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</si>
  <si>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</si>
  <si>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</si>
  <si>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</si>
  <si>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</si>
  <si>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</si>
  <si>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</si>
  <si>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</si>
  <si>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</si>
  <si>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</si>
  <si>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</si>
  <si>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</si>
  <si>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</si>
  <si>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</si>
  <si>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</si>
  <si>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</si>
  <si>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</si>
  <si>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</si>
  <si>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</si>
  <si>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</si>
  <si>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</si>
  <si>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</si>
  <si>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</si>
  <si>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</si>
  <si>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</si>
  <si>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</si>
  <si>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</si>
  <si>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</si>
  <si>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</si>
  <si>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</si>
  <si>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</si>
  <si>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</si>
  <si>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</si>
  <si>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</si>
  <si>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</si>
  <si>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</si>
  <si>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</si>
  <si>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</si>
  <si>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</si>
  <si>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</si>
  <si>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</si>
  <si>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</si>
  <si>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</si>
  <si>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</si>
  <si>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</si>
  <si>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</si>
  <si>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</si>
  <si>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</si>
  <si>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</si>
  <si>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</si>
  <si>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</si>
  <si>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</si>
  <si>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</si>
  <si>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</si>
  <si>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</si>
  <si>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</si>
  <si>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</si>
  <si>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</si>
  <si>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</si>
  <si>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</si>
  <si>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</si>
  <si>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</si>
  <si>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</si>
  <si>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</si>
  <si>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</si>
  <si>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</si>
  <si>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</si>
  <si>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</si>
  <si>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</si>
  <si>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</si>
  <si>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</si>
  <si>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</si>
  <si>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</si>
  <si>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</si>
  <si>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</si>
  <si>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</si>
  <si>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</si>
  <si>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</si>
  <si>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</si>
  <si>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</si>
  <si>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</si>
  <si>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</si>
  <si>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</si>
  <si>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</si>
  <si>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</si>
  <si>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</si>
  <si>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</si>
  <si>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</si>
  <si>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</si>
  <si>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</si>
  <si>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</si>
  <si>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</si>
  <si>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</si>
  <si>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</si>
  <si>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</si>
  <si>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</si>
  <si>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</si>
  <si>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</si>
  <si>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</si>
  <si>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</si>
  <si>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</si>
  <si>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</si>
  <si>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</si>
  <si>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</si>
  <si>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</si>
  <si>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</si>
  <si>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</si>
  <si>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</si>
  <si>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</si>
  <si>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</si>
  <si>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</si>
  <si>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</si>
  <si>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</si>
  <si>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</si>
  <si>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</si>
  <si>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</si>
  <si>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</si>
  <si>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</si>
  <si>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</si>
  <si>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</si>
  <si>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</si>
  <si>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</si>
  <si>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</si>
  <si>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</si>
  <si>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</si>
  <si>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</si>
  <si>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</si>
  <si>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</si>
  <si>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</si>
  <si>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</si>
  <si>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</si>
  <si>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</si>
  <si>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</si>
  <si>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</si>
  <si>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</si>
  <si>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</si>
  <si>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</si>
  <si>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</si>
  <si>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</si>
  <si>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</si>
  <si>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</si>
  <si>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</si>
  <si>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</si>
  <si>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</si>
  <si>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</si>
  <si>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</si>
  <si>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</si>
  <si>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</si>
  <si>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</si>
  <si>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</si>
  <si>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</si>
  <si>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</si>
  <si>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</si>
  <si>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</si>
  <si>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</si>
  <si>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</si>
  <si>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</si>
  <si>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</si>
  <si>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</si>
  <si>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</si>
  <si>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</si>
  <si>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</si>
  <si>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</si>
  <si>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</si>
  <si>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</si>
  <si>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</si>
  <si>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</si>
  <si>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</si>
  <si>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</si>
  <si>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</si>
  <si>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</si>
  <si>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</si>
  <si>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</si>
  <si>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</si>
  <si>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</si>
  <si>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</si>
  <si>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</si>
  <si>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</si>
  <si>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</si>
  <si>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</si>
  <si>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</si>
  <si>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</si>
  <si>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</si>
  <si>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</si>
  <si>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</si>
  <si>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</si>
  <si>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</si>
  <si>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</si>
  <si>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</si>
  <si>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</si>
  <si>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</si>
  <si>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</si>
  <si>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</si>
  <si>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</si>
  <si>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</si>
  <si>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</si>
  <si>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</si>
  <si>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</si>
  <si>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</si>
  <si>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</si>
  <si>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</si>
  <si>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</si>
  <si>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</si>
  <si>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</si>
  <si>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</si>
  <si>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</si>
  <si>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</si>
  <si>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</si>
  <si>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</si>
  <si>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</si>
  <si>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</si>
  <si>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</si>
  <si>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</si>
  <si>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</si>
  <si>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</si>
  <si>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</si>
  <si>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</si>
  <si>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</si>
  <si>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</si>
  <si>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</si>
  <si>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</si>
  <si>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</si>
  <si>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</si>
  <si>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</si>
  <si>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</si>
  <si>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</si>
  <si>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</si>
  <si>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</si>
  <si>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</si>
  <si>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</si>
  <si>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</si>
  <si>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</si>
  <si>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</si>
  <si>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</si>
  <si>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</si>
  <si>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</si>
  <si>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</si>
  <si>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</si>
  <si>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</si>
  <si>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</si>
  <si>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</si>
  <si>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</si>
  <si>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</si>
  <si>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</si>
  <si>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</si>
  <si>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</si>
  <si>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</si>
  <si>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</si>
  <si>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</si>
  <si>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</si>
  <si>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</si>
  <si>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</si>
  <si>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</si>
  <si>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</si>
  <si>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</si>
  <si>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</si>
  <si>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</si>
  <si>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</si>
  <si>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</si>
  <si>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</si>
  <si>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</si>
  <si>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</si>
  <si>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</si>
  <si>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</si>
  <si>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</si>
  <si>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</si>
  <si>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</si>
  <si>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</si>
  <si>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</si>
  <si>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</si>
  <si>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</si>
  <si>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</si>
  <si>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</si>
  <si>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</si>
  <si>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</si>
  <si>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</si>
  <si>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</si>
  <si>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</si>
  <si>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</si>
  <si>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</si>
  <si>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</si>
  <si>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</si>
  <si>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</si>
  <si>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</si>
  <si>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</si>
  <si>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</si>
  <si>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</si>
  <si>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</si>
  <si>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</si>
  <si>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</si>
  <si>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</si>
  <si>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</si>
  <si>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</si>
  <si>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</si>
  <si>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</si>
  <si>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</si>
  <si>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</si>
  <si>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</si>
  <si>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</si>
  <si>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</si>
  <si>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</si>
  <si>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</si>
  <si>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</si>
  <si>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</si>
  <si>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</si>
  <si>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</si>
  <si>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</si>
  <si>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</si>
  <si>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</si>
  <si>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</si>
  <si>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</si>
  <si>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</si>
  <si>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</si>
  <si>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</si>
  <si>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</si>
  <si>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</si>
  <si>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</si>
  <si>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</si>
  <si>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</si>
  <si>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</si>
  <si>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</si>
  <si>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</si>
  <si>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</si>
  <si>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</si>
  <si>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</si>
  <si>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</si>
  <si>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</si>
  <si>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</si>
  <si>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</si>
  <si>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</si>
  <si>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</si>
  <si>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</si>
  <si>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</si>
  <si>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</si>
  <si>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</si>
  <si>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</si>
  <si>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</si>
  <si>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</si>
  <si>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</si>
  <si>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</si>
  <si>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</si>
  <si>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</si>
  <si>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</si>
  <si>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</si>
  <si>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</si>
  <si>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</si>
  <si>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</si>
  <si>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</si>
  <si>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</si>
  <si>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</si>
  <si>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</si>
  <si>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</si>
  <si>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</si>
  <si>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</si>
  <si>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</si>
  <si>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</si>
  <si>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</si>
  <si>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</si>
  <si>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</si>
  <si>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</si>
  <si>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</si>
  <si>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</si>
  <si>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</si>
  <si>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</si>
  <si>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</si>
  <si>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</si>
  <si>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</si>
  <si>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</si>
  <si>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</si>
  <si>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</si>
  <si>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</si>
  <si>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</si>
  <si>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</si>
  <si>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</si>
  <si>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</si>
  <si>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</si>
  <si>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</si>
  <si>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</si>
  <si>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</si>
  <si>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</si>
  <si>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</si>
  <si>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</si>
  <si>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</si>
  <si>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</si>
  <si>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</si>
  <si>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</si>
  <si>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</si>
  <si>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</si>
  <si>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</si>
  <si>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</si>
  <si>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</si>
  <si>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</si>
  <si>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</si>
  <si>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</si>
  <si>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</si>
  <si>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</si>
  <si>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</si>
  <si>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</si>
  <si>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</si>
  <si>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</si>
  <si>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</si>
  <si>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</si>
  <si>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</si>
  <si>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</si>
  <si>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</si>
  <si>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</si>
  <si>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</si>
  <si>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</si>
  <si>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</si>
  <si>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</si>
  <si>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</si>
  <si>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</si>
  <si>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</si>
  <si>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</si>
  <si>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</si>
  <si>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</si>
  <si>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</si>
  <si>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</si>
  <si>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</si>
  <si>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</si>
  <si>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</si>
  <si>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</si>
  <si>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</si>
  <si>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</si>
  <si>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</si>
  <si>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</si>
  <si>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</si>
  <si>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</si>
  <si>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</si>
  <si>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</si>
  <si>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</si>
  <si>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</si>
  <si>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</si>
  <si>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</si>
  <si>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</si>
  <si>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</si>
  <si>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</si>
  <si>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</si>
  <si>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</si>
  <si>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</si>
  <si>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</si>
  <si>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</si>
  <si>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</si>
  <si>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</si>
  <si>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</si>
  <si>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</si>
  <si>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</si>
  <si>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</si>
  <si>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</si>
  <si>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</si>
  <si>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</si>
  <si>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</si>
  <si>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</si>
  <si>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</si>
  <si>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</si>
  <si>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</si>
  <si>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</si>
  <si>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</si>
  <si>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</si>
  <si>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</si>
  <si>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</si>
  <si>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</si>
  <si>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</si>
  <si>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</si>
  <si>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</si>
  <si>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</si>
  <si>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</si>
  <si>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</si>
  <si>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</si>
  <si>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</si>
  <si>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</si>
  <si>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</si>
  <si>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</si>
  <si>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</si>
  <si>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</si>
  <si>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</si>
  <si>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</si>
  <si>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</si>
  <si>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</si>
  <si>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</si>
  <si>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</si>
  <si>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</si>
  <si>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</si>
  <si>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</si>
  <si>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</si>
  <si>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</si>
  <si>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</si>
  <si>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</si>
  <si>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</si>
  <si>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</si>
  <si>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</si>
  <si>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</si>
  <si>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</si>
  <si>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</si>
  <si>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</si>
  <si>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</si>
  <si>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</si>
  <si>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</si>
  <si>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</si>
  <si>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</si>
  <si>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</si>
  <si>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</si>
  <si>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</si>
  <si>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</si>
  <si>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</si>
  <si>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</si>
  <si>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</si>
  <si>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</si>
  <si>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</si>
  <si>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</si>
  <si>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</si>
  <si>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</si>
  <si>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</si>
  <si>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</si>
  <si>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</si>
  <si>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</si>
  <si>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</si>
  <si>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</si>
  <si>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</si>
  <si>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</si>
  <si>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</si>
  <si>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</si>
  <si>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</si>
  <si>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</si>
  <si>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</si>
  <si>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</si>
  <si>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</si>
  <si>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</si>
  <si>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</si>
  <si>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</si>
  <si>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</si>
  <si>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</si>
  <si>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</si>
  <si>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</si>
  <si>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</si>
  <si>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</si>
  <si>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</si>
  <si>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</si>
  <si>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</si>
  <si>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</si>
  <si>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</si>
  <si>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</si>
  <si>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</si>
  <si>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</si>
  <si>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</si>
  <si>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</si>
  <si>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</si>
  <si>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</si>
  <si>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</si>
  <si>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</si>
  <si>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</si>
  <si>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</si>
  <si>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</si>
  <si>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</si>
  <si>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</si>
  <si>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</si>
  <si>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</si>
  <si>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</si>
  <si>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</si>
  <si>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</si>
  <si>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</si>
  <si>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</si>
  <si>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</si>
  <si>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</si>
  <si>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</si>
  <si>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</si>
  <si>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</si>
  <si>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</si>
  <si>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</si>
  <si>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</si>
  <si>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</si>
  <si>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</si>
  <si>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</si>
  <si>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</si>
  <si>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</si>
  <si>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</si>
  <si>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</si>
  <si>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</si>
  <si>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</si>
  <si>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</si>
  <si>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</si>
  <si>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</si>
  <si>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</si>
  <si>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</si>
  <si>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</si>
  <si>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</si>
  <si>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</si>
  <si>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</si>
  <si>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</si>
  <si>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</si>
  <si>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</si>
  <si>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</si>
  <si>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</si>
  <si>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</si>
  <si>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</si>
  <si>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</si>
  <si>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</si>
  <si>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</si>
  <si>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</si>
  <si>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</si>
  <si>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</si>
  <si>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</si>
  <si>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</si>
  <si>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</si>
  <si>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</si>
  <si>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</si>
  <si>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</si>
  <si>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</si>
  <si>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</si>
  <si>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</si>
  <si>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</si>
  <si>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</si>
  <si>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</si>
  <si>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</si>
  <si>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</si>
  <si>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</si>
  <si>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</si>
  <si>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</si>
  <si>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</si>
  <si>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</si>
  <si>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</si>
  <si>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</si>
  <si>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</si>
  <si>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</si>
  <si>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</si>
  <si>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</si>
  <si>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</si>
  <si>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</si>
  <si>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</si>
  <si>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</si>
  <si>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</si>
  <si>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</si>
  <si>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</si>
  <si>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</si>
  <si>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</si>
  <si>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</si>
  <si>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</si>
  <si>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</si>
  <si>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</si>
  <si>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</si>
  <si>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</si>
  <si>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</si>
  <si>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</si>
  <si>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</si>
  <si>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</si>
  <si>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</si>
  <si>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</si>
  <si>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</si>
  <si>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</si>
  <si>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</si>
  <si>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</si>
  <si>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</si>
  <si>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</si>
  <si>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</si>
  <si>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</si>
  <si>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</si>
  <si>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</si>
  <si>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</si>
  <si>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</si>
  <si>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</si>
  <si>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</si>
  <si>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</si>
  <si>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</si>
  <si>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</si>
  <si>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</si>
  <si>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</si>
  <si>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</si>
  <si>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</si>
  <si>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</si>
  <si>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</si>
  <si>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</si>
  <si>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</si>
  <si>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</si>
  <si>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</si>
  <si>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</si>
  <si>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</si>
  <si>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</si>
  <si>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</si>
  <si>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</si>
  <si>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</si>
  <si>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</si>
  <si>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</si>
  <si>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</si>
  <si>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</si>
  <si>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</si>
  <si>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</si>
  <si>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</si>
  <si>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</si>
  <si>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</si>
  <si>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</si>
  <si>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</si>
  <si>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</si>
  <si>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</si>
  <si>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</si>
  <si>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</si>
  <si>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</si>
  <si>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</si>
  <si>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</si>
  <si>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</si>
  <si>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</si>
  <si>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</si>
  <si>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</si>
  <si>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</si>
  <si>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</si>
  <si>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</si>
  <si>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</si>
  <si>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</si>
  <si>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</si>
  <si>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</si>
  <si>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</si>
  <si>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</si>
  <si>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</si>
  <si>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</si>
  <si>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</si>
  <si>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</si>
  <si>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</si>
  <si>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</si>
  <si>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</si>
  <si>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</si>
  <si>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</si>
  <si>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</si>
  <si>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</si>
  <si>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</si>
  <si>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</si>
  <si>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</si>
  <si>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</si>
  <si>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</si>
  <si>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</si>
  <si>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</si>
  <si>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</si>
  <si>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</si>
  <si>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</si>
  <si>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</si>
  <si>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</si>
  <si>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</si>
  <si>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</si>
  <si>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</si>
  <si>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</si>
  <si>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</si>
  <si>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</si>
  <si>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</si>
  <si>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</si>
  <si>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</si>
  <si>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</si>
  <si>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</si>
  <si>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</si>
  <si>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</si>
  <si>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</si>
  <si>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</si>
  <si>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</si>
  <si>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</si>
  <si>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</si>
  <si>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</si>
  <si>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</si>
  <si>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</si>
  <si>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</si>
  <si>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</si>
  <si>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</si>
  <si>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</si>
  <si>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</si>
  <si>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</si>
  <si>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</si>
  <si>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</si>
  <si>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</si>
  <si>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</si>
  <si>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</si>
  <si>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</si>
  <si>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</si>
  <si>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</si>
  <si>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</si>
  <si>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</si>
  <si>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</si>
  <si>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</si>
  <si>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</si>
  <si>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</si>
  <si>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</si>
  <si>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</si>
  <si>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</si>
  <si>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</si>
  <si>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</si>
  <si>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</si>
  <si>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</si>
  <si>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</si>
  <si>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</si>
  <si>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</si>
  <si>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</si>
  <si>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</si>
  <si>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</si>
  <si>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</si>
  <si>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</si>
  <si>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</si>
  <si>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</si>
  <si>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</si>
  <si>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</si>
  <si>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</si>
  <si>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</si>
  <si>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</si>
  <si>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</si>
  <si>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</si>
  <si>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</si>
  <si>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</si>
  <si>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</si>
  <si>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</si>
  <si>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</si>
  <si>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</si>
  <si>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</si>
  <si>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</si>
  <si>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</si>
  <si>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</si>
  <si>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</si>
  <si>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</si>
  <si>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</si>
  <si>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</si>
  <si>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</si>
  <si>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</si>
  <si>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</si>
  <si>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</si>
  <si>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</si>
  <si>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</si>
  <si>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</si>
  <si>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</si>
  <si>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</si>
  <si>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</si>
  <si>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</si>
  <si>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</si>
  <si>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</si>
  <si>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</si>
  <si>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</si>
  <si>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</si>
  <si>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</si>
  <si>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</si>
  <si>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</si>
  <si>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</si>
  <si>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</si>
  <si>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</si>
  <si>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</si>
  <si>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</si>
  <si>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</si>
  <si>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</si>
  <si>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</si>
  <si>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</si>
  <si>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</si>
  <si>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</si>
  <si>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</si>
  <si>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</si>
  <si>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</si>
  <si>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</si>
  <si>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</si>
  <si>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</si>
  <si>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</si>
  <si>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</si>
  <si>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</si>
  <si>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</si>
  <si>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</si>
  <si>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</si>
  <si>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</si>
  <si>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</si>
  <si>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</si>
  <si>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</si>
  <si>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</si>
  <si>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</si>
  <si>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</si>
  <si>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</si>
  <si>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</si>
  <si>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</si>
  <si>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</si>
  <si>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</si>
  <si>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</si>
  <si>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</si>
  <si>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</si>
  <si>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</si>
  <si>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</si>
  <si>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</si>
  <si>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</si>
  <si>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</si>
  <si>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</si>
  <si>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</si>
  <si>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</si>
  <si>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</si>
  <si>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</si>
  <si>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</si>
  <si>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</si>
  <si>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</si>
  <si>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</si>
  <si>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</si>
  <si>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</si>
  <si>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</si>
  <si>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</si>
  <si>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</si>
  <si>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</si>
  <si>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</si>
  <si>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</si>
  <si>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</si>
  <si>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</si>
  <si>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</si>
  <si>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</si>
  <si>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</si>
  <si>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</si>
  <si>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</si>
  <si>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</si>
  <si>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</si>
  <si>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</si>
  <si>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</si>
  <si>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</si>
  <si>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</si>
  <si>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</si>
  <si>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</si>
  <si>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</si>
  <si>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</si>
  <si>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</si>
  <si>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</si>
  <si>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</si>
  <si>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</si>
  <si>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</si>
  <si>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</si>
  <si>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</si>
  <si>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</si>
  <si>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</si>
  <si>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</si>
  <si>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</si>
  <si>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</si>
  <si>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</si>
  <si>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</si>
  <si>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</si>
  <si>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</si>
  <si>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</si>
  <si>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</si>
  <si>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</si>
  <si>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</si>
  <si>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</si>
  <si>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</si>
  <si>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</si>
  <si>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</si>
  <si>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</si>
  <si>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</si>
  <si>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</si>
  <si>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</si>
  <si>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</si>
  <si>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</si>
  <si>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</si>
  <si>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</si>
  <si>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</si>
  <si>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</si>
  <si>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</si>
  <si>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</si>
  <si>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</si>
  <si>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</si>
  <si>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</si>
  <si>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</si>
  <si>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</si>
  <si>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</si>
  <si>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</si>
  <si>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</si>
  <si>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</si>
  <si>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</si>
  <si>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</si>
  <si>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</si>
  <si>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</si>
  <si>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</si>
  <si>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</si>
  <si>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</si>
  <si>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</si>
  <si>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</si>
  <si>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</si>
  <si>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</si>
  <si>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</si>
  <si>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</si>
  <si>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</si>
  <si>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</si>
  <si>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</si>
  <si>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</si>
  <si>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</si>
  <si>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</si>
  <si>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</si>
  <si>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</si>
  <si>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</si>
  <si>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</si>
  <si>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</si>
  <si>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</si>
  <si>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</si>
  <si>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</si>
  <si>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</si>
  <si>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</si>
  <si>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</si>
  <si>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</si>
  <si>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</si>
  <si>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</si>
  <si>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</si>
  <si>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</si>
  <si>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</si>
  <si>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</si>
  <si>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</si>
  <si>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</si>
  <si>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</si>
  <si>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</si>
  <si>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</si>
  <si>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</si>
  <si>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</si>
  <si>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</si>
  <si>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</si>
  <si>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</si>
  <si>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</si>
  <si>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</si>
  <si>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</si>
  <si>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</si>
  <si>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</si>
  <si>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</si>
  <si>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</si>
  <si>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</si>
  <si>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</si>
  <si>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</si>
  <si>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</si>
  <si>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</si>
  <si>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</si>
  <si>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</si>
  <si>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</si>
  <si>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</si>
  <si>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</si>
  <si>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</si>
  <si>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</si>
  <si>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</si>
  <si>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</si>
  <si>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</si>
  <si>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</si>
  <si>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</si>
  <si>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</si>
  <si>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</si>
  <si>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</si>
  <si>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</si>
  <si>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</si>
  <si>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</si>
  <si>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</si>
  <si>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</si>
  <si>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</si>
  <si>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</si>
  <si>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</si>
  <si>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</si>
  <si>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</si>
  <si>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</si>
  <si>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</si>
  <si>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</si>
  <si>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</si>
  <si>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</si>
  <si>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</si>
  <si>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</si>
  <si>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</si>
  <si>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</si>
  <si>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</si>
  <si>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</si>
  <si>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</si>
  <si>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</si>
  <si>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</si>
  <si>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</si>
  <si>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</si>
  <si>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</si>
  <si>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</si>
  <si>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</si>
  <si>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</si>
  <si>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</si>
  <si>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</si>
  <si>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</si>
  <si>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</si>
  <si>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</si>
  <si>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</si>
  <si>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</si>
  <si>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</si>
  <si>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</si>
  <si>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</si>
  <si>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</si>
  <si>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</si>
  <si>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</si>
  <si>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</si>
  <si>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</si>
  <si>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</si>
  <si>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</si>
  <si>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</si>
  <si>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</si>
  <si>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</si>
  <si>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</si>
  <si>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</si>
  <si>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</si>
  <si>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</si>
  <si>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</si>
  <si>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</si>
  <si>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</si>
  <si>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</si>
  <si>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</si>
  <si>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</si>
  <si>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</si>
  <si>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</si>
  <si>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</si>
  <si>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</si>
  <si>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</si>
  <si>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</si>
  <si>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</si>
  <si>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</si>
  <si>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</si>
  <si>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</si>
  <si>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</si>
  <si>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</si>
  <si>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</si>
  <si>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</si>
  <si>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</si>
  <si>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</si>
  <si>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</si>
  <si>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</si>
  <si>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</si>
  <si>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</si>
  <si>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</si>
  <si>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</si>
  <si>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</si>
  <si>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</si>
  <si>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</si>
  <si>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</si>
  <si>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</si>
  <si>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</si>
  <si>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</si>
  <si>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</si>
  <si>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</si>
  <si>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</si>
  <si>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</si>
  <si>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</si>
  <si>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</si>
  <si>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</si>
  <si>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</si>
  <si>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</si>
  <si>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</si>
  <si>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</si>
  <si>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</si>
  <si>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</si>
  <si>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</si>
  <si>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</si>
  <si>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</si>
  <si>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</si>
  <si>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</si>
  <si>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</si>
  <si>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</si>
  <si>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</si>
  <si>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</si>
  <si>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</si>
  <si>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</si>
  <si>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</si>
  <si>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</si>
  <si>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</si>
  <si>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</si>
  <si>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</si>
  <si>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</si>
  <si>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</si>
  <si>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</si>
  <si>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</si>
  <si>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</si>
  <si>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</si>
  <si>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</si>
  <si>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</si>
  <si>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</si>
  <si>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</si>
  <si>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</si>
  <si>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</si>
  <si>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</si>
  <si>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</si>
  <si>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</si>
  <si>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</si>
  <si>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</si>
  <si>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</si>
  <si>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</si>
  <si>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</si>
  <si>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</si>
  <si>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</si>
  <si>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</si>
  <si>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</si>
  <si>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</si>
  <si>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</si>
  <si>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</si>
  <si>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</si>
  <si>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</si>
  <si>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</si>
  <si>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</si>
  <si>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</si>
  <si>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</si>
  <si>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</si>
  <si>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</si>
  <si>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</si>
  <si>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</si>
  <si>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</si>
  <si>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</si>
  <si>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</si>
  <si>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</si>
  <si>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</si>
  <si>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</si>
  <si>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</si>
  <si>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</si>
  <si>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</si>
  <si>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</si>
  <si>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</si>
  <si>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</si>
  <si>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</si>
  <si>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</si>
  <si>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</si>
  <si>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</si>
  <si>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</si>
  <si>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</si>
  <si>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</si>
  <si>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</si>
  <si>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</si>
  <si>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</si>
  <si>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</si>
  <si>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</si>
  <si>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</si>
  <si>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</si>
  <si>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</si>
  <si>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</si>
  <si>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</si>
  <si>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</si>
  <si>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</si>
  <si>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</si>
  <si>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</si>
  <si>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</si>
  <si>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</si>
  <si>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</si>
  <si>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</si>
  <si>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</si>
  <si>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</si>
  <si>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</si>
  <si>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</si>
  <si>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</si>
  <si>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</si>
  <si>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</si>
  <si>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</si>
  <si>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</si>
  <si>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</si>
  <si>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</si>
  <si>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</si>
  <si>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</si>
  <si>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</si>
  <si>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</si>
  <si>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</si>
  <si>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</si>
  <si>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</si>
  <si>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</si>
  <si>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</si>
  <si>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</si>
  <si>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</si>
  <si>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</si>
  <si>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</si>
  <si>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</si>
  <si>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</si>
  <si>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</si>
  <si>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</si>
  <si>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</si>
  <si>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</si>
  <si>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</si>
  <si>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</si>
  <si>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</si>
  <si>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</si>
  <si>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</si>
  <si>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</si>
  <si>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</si>
  <si>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</si>
  <si>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</si>
  <si>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</si>
  <si>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</si>
  <si>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</si>
  <si>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</si>
  <si>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</si>
  <si>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</si>
  <si>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</si>
  <si>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</si>
  <si>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</si>
  <si>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</si>
  <si>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</si>
  <si>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</si>
  <si>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</si>
  <si>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</si>
  <si>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</si>
  <si>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</si>
  <si>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</si>
  <si>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</si>
  <si>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</si>
  <si>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</si>
  <si>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</si>
  <si>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</si>
  <si>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</si>
  <si>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</si>
  <si>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</si>
  <si>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</si>
  <si>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</si>
  <si>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</si>
  <si>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</si>
  <si>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</si>
  <si>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</si>
  <si>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</si>
  <si>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</si>
  <si>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</si>
  <si>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</si>
  <si>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</si>
  <si>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</si>
  <si>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</si>
  <si>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</si>
  <si>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</si>
  <si>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</si>
  <si>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</si>
  <si>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</si>
  <si>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</si>
  <si>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</si>
  <si>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</si>
  <si>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</si>
  <si>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</si>
  <si>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</si>
  <si>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</si>
  <si>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</si>
  <si>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</si>
  <si>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</si>
  <si>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</si>
  <si>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</si>
  <si>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</si>
  <si>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</si>
  <si>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</si>
  <si>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</si>
  <si>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</si>
  <si>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</si>
  <si>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</si>
  <si>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</si>
  <si>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</si>
  <si>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</si>
  <si>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</si>
  <si>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</si>
  <si>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</si>
  <si>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</si>
  <si>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</si>
  <si>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</si>
  <si>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</si>
  <si>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</si>
  <si>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</si>
  <si>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</si>
  <si>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</si>
  <si>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</si>
  <si>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</si>
  <si>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</si>
  <si>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</si>
  <si>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</si>
  <si>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</si>
  <si>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</si>
  <si>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</si>
  <si>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</si>
  <si>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</si>
  <si>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</si>
  <si>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</si>
  <si>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</si>
  <si>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</si>
  <si>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</si>
  <si>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</si>
  <si>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</si>
  <si>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</si>
  <si>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</si>
  <si>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</si>
  <si>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</si>
  <si>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</si>
  <si>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</si>
  <si>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</si>
  <si>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</si>
  <si>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</si>
  <si>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</si>
  <si>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</si>
  <si>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</si>
  <si>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</si>
  <si>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</si>
  <si>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</si>
  <si>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</si>
  <si>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</si>
  <si>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</si>
  <si>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</si>
  <si>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</si>
  <si>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</si>
  <si>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</si>
  <si>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</si>
  <si>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</si>
  <si>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</si>
  <si>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</si>
  <si>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</si>
  <si>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</si>
  <si>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</si>
  <si>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</si>
  <si>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</si>
  <si>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</si>
  <si>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</si>
  <si>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</si>
  <si>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</si>
  <si>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</si>
  <si>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</si>
  <si>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</si>
  <si>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</si>
  <si>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</si>
  <si>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</si>
  <si>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</si>
  <si>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</si>
  <si>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</si>
  <si>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</si>
  <si>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</si>
  <si>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</si>
  <si>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</si>
  <si>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</si>
  <si>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</si>
  <si>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</si>
  <si>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</si>
  <si>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</si>
  <si>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</si>
  <si>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</si>
  <si>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</si>
  <si>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</si>
  <si>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</si>
  <si>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</si>
  <si>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</si>
  <si>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</si>
  <si>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</si>
  <si>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</si>
  <si>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</si>
  <si>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</si>
  <si>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</si>
  <si>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</si>
  <si>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</si>
  <si>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</si>
  <si>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</si>
  <si>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</si>
  <si>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</si>
  <si>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</si>
  <si>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</si>
  <si>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</si>
  <si>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</si>
  <si>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</si>
  <si>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</si>
  <si>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</si>
  <si>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</si>
  <si>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</si>
  <si>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</si>
  <si>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</si>
  <si>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</si>
  <si>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</si>
  <si>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</si>
  <si>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</si>
  <si>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</si>
  <si>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</si>
  <si>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</si>
  <si>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</si>
  <si>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</si>
  <si>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</si>
  <si>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</si>
  <si>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</si>
  <si>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</si>
  <si>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</si>
  <si>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</si>
  <si>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</si>
  <si>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</si>
  <si>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</si>
  <si>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</si>
  <si>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</si>
  <si>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</si>
  <si>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</si>
  <si>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</si>
  <si>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</si>
  <si>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</si>
  <si>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</si>
  <si>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</si>
  <si>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</si>
  <si>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</si>
  <si>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</si>
  <si>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</si>
  <si>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</si>
  <si>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</si>
  <si>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</si>
  <si>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</si>
  <si>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</si>
  <si>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</si>
  <si>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</si>
  <si>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</si>
  <si>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</si>
  <si>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</si>
  <si>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</si>
  <si>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</si>
  <si>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</si>
  <si>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</si>
  <si>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</si>
  <si>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</si>
  <si>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</si>
  <si>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</si>
  <si>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</si>
  <si>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</si>
  <si>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</si>
  <si>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</si>
  <si>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</si>
  <si>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</si>
  <si>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</si>
  <si>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</si>
  <si>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</si>
  <si>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</si>
  <si>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</si>
  <si>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</si>
  <si>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</si>
  <si>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</si>
  <si>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</si>
  <si>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</si>
  <si>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</si>
  <si>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</si>
  <si>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</si>
  <si>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</si>
  <si>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</si>
  <si>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</si>
  <si>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</si>
  <si>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</si>
  <si>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</si>
  <si>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</si>
  <si>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</si>
  <si>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</si>
  <si>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</si>
  <si>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</si>
  <si>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</si>
  <si>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</si>
  <si>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</si>
  <si>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</si>
  <si>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</si>
  <si>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</si>
  <si>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</si>
  <si>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</si>
  <si>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</si>
  <si>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</si>
  <si>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</si>
  <si>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</si>
  <si>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</si>
  <si>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</si>
  <si>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</si>
  <si>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</si>
  <si>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</si>
  <si>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</si>
  <si>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</si>
  <si>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</si>
  <si>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</si>
  <si>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</si>
  <si>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</si>
  <si>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</si>
  <si>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</si>
  <si>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</si>
  <si>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</si>
  <si>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</si>
  <si>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</si>
  <si>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</si>
  <si>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</si>
  <si>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</si>
  <si>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</si>
  <si>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</si>
  <si>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</si>
  <si>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</si>
  <si>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</si>
  <si>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</si>
  <si>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</si>
  <si>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</si>
  <si>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</si>
  <si>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</si>
  <si>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</si>
  <si>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</si>
  <si>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</si>
  <si>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</si>
  <si>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</si>
  <si>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</si>
  <si>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</si>
  <si>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</si>
  <si>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</si>
  <si>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</si>
  <si>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</si>
  <si>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</si>
  <si>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</si>
  <si>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</si>
  <si>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</si>
  <si>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</si>
  <si>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</si>
  <si>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</si>
  <si>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</si>
  <si>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</si>
  <si>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</si>
  <si>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</si>
  <si>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</si>
  <si>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</si>
  <si>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</si>
  <si>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</si>
  <si>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</si>
  <si>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</si>
  <si>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</si>
  <si>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</si>
  <si>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</si>
  <si>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</si>
  <si>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</si>
  <si>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</si>
  <si>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</si>
  <si>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</si>
  <si>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</si>
  <si>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</si>
  <si>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</si>
  <si>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</si>
  <si>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</si>
  <si>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</si>
  <si>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</si>
  <si>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</si>
  <si>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</si>
  <si>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</si>
  <si>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</si>
  <si>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</si>
  <si>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</si>
  <si>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</si>
  <si>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</si>
  <si>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</si>
  <si>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</si>
  <si>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</si>
  <si>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</si>
  <si>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</si>
  <si>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</si>
  <si>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</si>
  <si>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</si>
  <si>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</si>
  <si>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</si>
  <si>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</si>
  <si>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</si>
  <si>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</si>
  <si>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</si>
  <si>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</si>
  <si>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</si>
  <si>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</si>
  <si>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</si>
  <si>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</si>
  <si>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</si>
  <si>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</si>
  <si>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</si>
  <si>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</si>
  <si>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</si>
  <si>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</si>
  <si>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</si>
  <si>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</si>
  <si>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</si>
  <si>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</si>
  <si>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</si>
  <si>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</si>
  <si>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</si>
  <si>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</si>
  <si>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</si>
  <si>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</si>
  <si>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</si>
  <si>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</si>
  <si>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</si>
  <si>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</si>
  <si>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</si>
  <si>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</si>
  <si>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</si>
  <si>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</si>
  <si>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</si>
  <si>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</si>
  <si>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</si>
  <si>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</si>
  <si>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</si>
  <si>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</si>
  <si>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</si>
  <si>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</si>
  <si>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</si>
  <si>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</si>
  <si>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</si>
  <si>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</si>
  <si>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</si>
  <si>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</si>
  <si>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</si>
  <si>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</si>
  <si>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</si>
  <si>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</si>
  <si>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</si>
  <si>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</si>
  <si>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</si>
  <si>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</si>
  <si>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</si>
  <si>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</si>
  <si>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</si>
  <si>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</si>
  <si>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</si>
  <si>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</si>
  <si>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</si>
  <si>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</si>
  <si>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</si>
  <si>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</si>
  <si>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</si>
  <si>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</si>
  <si>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</si>
  <si>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</si>
  <si>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</si>
  <si>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</si>
  <si>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</si>
  <si>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</si>
  <si>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</si>
  <si>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</si>
  <si>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</si>
  <si>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</si>
  <si>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</si>
  <si>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</si>
  <si>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</si>
  <si>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</si>
  <si>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</si>
  <si>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</si>
  <si>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</si>
  <si>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</si>
  <si>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</si>
  <si>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</si>
  <si>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</si>
  <si>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</si>
  <si>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</si>
  <si>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</si>
  <si>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</si>
  <si>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</si>
  <si>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</si>
  <si>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</si>
  <si>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</si>
  <si>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</si>
  <si>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</si>
  <si>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</si>
  <si>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</si>
  <si>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</si>
  <si>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</si>
  <si>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</si>
  <si>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</si>
  <si>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</si>
  <si>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</si>
  <si>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</si>
  <si>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</si>
  <si>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</si>
  <si>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</si>
  <si>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</si>
  <si>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</si>
  <si>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</si>
  <si>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</si>
  <si>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</si>
  <si>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</si>
  <si>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</si>
  <si>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</si>
  <si>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</si>
  <si>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</si>
  <si>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</si>
  <si>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</si>
  <si>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</si>
  <si>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</si>
  <si>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</si>
  <si>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</si>
  <si>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</si>
  <si>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</si>
  <si>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</si>
  <si>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</si>
  <si>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</si>
  <si>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</si>
  <si>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</si>
  <si>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</si>
  <si>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</si>
  <si>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</si>
  <si>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</si>
  <si>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</si>
  <si>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</si>
  <si>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</si>
  <si>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</si>
  <si>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</si>
  <si>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</si>
  <si>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</si>
  <si>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</si>
  <si>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</si>
  <si>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</si>
  <si>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</si>
  <si>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</si>
  <si>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</si>
  <si>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</si>
  <si>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</si>
  <si>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</si>
  <si>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</si>
  <si>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</si>
  <si>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</si>
  <si>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</si>
  <si>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</si>
  <si>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</si>
  <si>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</si>
  <si>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</si>
  <si>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</si>
  <si>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</si>
  <si>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</si>
  <si>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</si>
  <si>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</si>
  <si>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</si>
  <si>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</si>
  <si>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</si>
  <si>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</si>
  <si>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</si>
  <si>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</si>
  <si>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</si>
  <si>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</si>
  <si>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</si>
  <si>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</si>
  <si>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</si>
  <si>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</si>
  <si>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</si>
  <si>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</si>
  <si>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</si>
  <si>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</si>
  <si>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</si>
  <si>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</si>
  <si>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</si>
  <si>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</si>
  <si>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</si>
  <si>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</si>
  <si>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</si>
  <si>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</si>
  <si>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</si>
  <si>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</si>
  <si>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</si>
  <si>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</si>
  <si>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</si>
  <si>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</si>
  <si>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</si>
  <si>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</si>
  <si>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</si>
  <si>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</si>
  <si>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</si>
  <si>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</si>
  <si>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</si>
  <si>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</si>
  <si>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</si>
  <si>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</si>
  <si>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</si>
  <si>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</si>
  <si>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</si>
  <si>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</si>
  <si>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</si>
  <si>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</si>
  <si>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</si>
  <si>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</si>
  <si>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</si>
  <si>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</si>
  <si>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</si>
  <si>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</si>
  <si>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</si>
  <si>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</si>
  <si>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</si>
  <si>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</si>
  <si>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</si>
  <si>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</si>
  <si>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</si>
  <si>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</si>
  <si>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</si>
  <si>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</si>
  <si>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</si>
  <si>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</si>
  <si>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</si>
  <si>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</si>
  <si>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</si>
  <si>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</si>
  <si>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</si>
  <si>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</si>
  <si>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</si>
  <si>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</si>
  <si>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</si>
  <si>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</si>
  <si>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</si>
  <si>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</si>
  <si>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</si>
  <si>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</si>
  <si>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</si>
  <si>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</si>
  <si>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</si>
  <si>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</si>
  <si>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</si>
  <si>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</si>
  <si>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</si>
  <si>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</si>
  <si>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</si>
  <si>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</si>
  <si>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</si>
  <si>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</si>
  <si>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</si>
  <si>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</si>
  <si>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</si>
  <si>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</si>
  <si>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</si>
  <si>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</si>
  <si>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</si>
  <si>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</si>
  <si>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</si>
  <si>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</si>
  <si>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</si>
  <si>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</si>
  <si>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</si>
  <si>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</si>
  <si>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</si>
  <si>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</si>
  <si>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</si>
  <si>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</si>
  <si>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</si>
  <si>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</si>
  <si>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</si>
  <si>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</si>
  <si>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</si>
  <si>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</si>
  <si>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</si>
  <si>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</si>
  <si>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</si>
  <si>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</si>
  <si>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</si>
  <si>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</si>
  <si>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</si>
  <si>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</si>
  <si>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</si>
  <si>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</si>
  <si>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</si>
  <si>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</si>
  <si>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</si>
  <si>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</si>
  <si>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</si>
  <si>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</si>
  <si>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</si>
  <si>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</si>
  <si>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</si>
  <si>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</si>
  <si>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</si>
  <si>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</si>
  <si>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</si>
  <si>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</si>
  <si>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</si>
  <si>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</si>
  <si>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</si>
  <si>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</si>
  <si>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</si>
  <si>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</si>
  <si>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</si>
  <si>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</si>
  <si>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</si>
  <si>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</si>
  <si>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</si>
  <si>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</si>
  <si>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</si>
  <si>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</si>
  <si>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</si>
  <si>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</si>
  <si>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</si>
  <si>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</si>
  <si>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</si>
  <si>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</si>
  <si>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</si>
  <si>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</si>
  <si>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</si>
  <si>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</si>
  <si>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</si>
  <si>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</si>
  <si>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</si>
  <si>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</si>
  <si>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</si>
  <si>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</si>
  <si>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</si>
  <si>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</si>
  <si>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</si>
  <si>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</si>
  <si>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</si>
  <si>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</si>
  <si>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</si>
  <si>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</si>
  <si>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</si>
  <si>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</si>
  <si>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</si>
  <si>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</si>
  <si>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</si>
  <si>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</si>
  <si>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</si>
  <si>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</si>
  <si>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</si>
  <si>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</si>
  <si>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</si>
  <si>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</si>
  <si>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</si>
  <si>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</si>
  <si>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</si>
  <si>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</si>
  <si>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</si>
  <si>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</si>
  <si>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</si>
  <si>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</si>
  <si>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</si>
  <si>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</si>
  <si>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</si>
  <si>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</si>
  <si>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</si>
  <si>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</si>
  <si>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</si>
  <si>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</si>
  <si>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</si>
  <si>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</si>
  <si>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</si>
  <si>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</si>
  <si>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</si>
  <si>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</si>
  <si>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</si>
  <si>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</si>
  <si>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</si>
  <si>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</si>
  <si>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</si>
  <si>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</si>
  <si>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</si>
  <si>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</si>
  <si>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</si>
  <si>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</si>
  <si>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</si>
  <si>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</si>
  <si>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</si>
  <si>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</si>
  <si>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</si>
  <si>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</si>
  <si>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</si>
  <si>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</si>
  <si>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</si>
  <si>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</si>
  <si>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</si>
  <si>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</si>
  <si>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</si>
  <si>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</si>
  <si>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</si>
  <si>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</si>
  <si>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</si>
  <si>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</si>
  <si>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</si>
  <si>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</si>
  <si>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</si>
  <si>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</si>
  <si>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</si>
  <si>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</si>
  <si>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</si>
  <si>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</si>
  <si>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</si>
  <si>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</si>
  <si>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</si>
  <si>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</si>
  <si>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</si>
  <si>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</si>
  <si>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</si>
  <si>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</si>
  <si>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</si>
  <si>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</si>
  <si>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</si>
  <si>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</si>
  <si>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</si>
  <si>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</si>
  <si>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</si>
  <si>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</si>
  <si>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</si>
  <si>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</si>
  <si>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</si>
  <si>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</si>
  <si>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</si>
  <si>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</si>
  <si>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</si>
  <si>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</si>
  <si>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</si>
  <si>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</si>
  <si>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</si>
  <si>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</si>
  <si>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</si>
  <si>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</si>
  <si>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</si>
  <si>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</si>
  <si>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</si>
  <si>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</si>
  <si>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</si>
  <si>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</si>
  <si>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</si>
  <si>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</si>
  <si>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</si>
  <si>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</si>
  <si>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</si>
  <si>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</si>
  <si>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</si>
  <si>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</si>
  <si>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</si>
  <si>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</si>
  <si>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</si>
  <si>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</si>
  <si>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</si>
  <si>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</si>
  <si>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</si>
  <si>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</si>
  <si>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</si>
  <si>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</si>
  <si>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</si>
  <si>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</si>
  <si>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</si>
  <si>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</si>
  <si>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</si>
  <si>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</si>
  <si>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</si>
  <si>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</si>
  <si>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</si>
  <si>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</si>
  <si>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</si>
  <si>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</si>
  <si>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</si>
  <si>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</si>
  <si>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</si>
  <si>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</si>
  <si>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</si>
  <si>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</si>
  <si>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</si>
  <si>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</si>
  <si>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</si>
  <si>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</si>
  <si>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</si>
  <si>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</si>
  <si>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</si>
  <si>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</si>
  <si>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</si>
  <si>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</si>
  <si>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</si>
  <si>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</si>
  <si>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</si>
  <si>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</si>
  <si>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</si>
  <si>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</si>
  <si>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</si>
  <si>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</si>
  <si>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</si>
  <si>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</si>
  <si>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</si>
  <si>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</si>
  <si>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</si>
  <si>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</si>
  <si>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</si>
  <si>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</si>
  <si>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</si>
  <si>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</si>
  <si>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</si>
  <si>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</si>
  <si>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</si>
  <si>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</si>
  <si>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</si>
  <si>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</si>
  <si>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</si>
  <si>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</si>
  <si>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</si>
  <si>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</si>
  <si>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</si>
  <si>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</si>
  <si>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</si>
  <si>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</si>
  <si>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</si>
  <si>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</si>
  <si>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</si>
  <si>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</si>
  <si>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</si>
  <si>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</si>
  <si>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</si>
  <si>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</si>
  <si>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</si>
  <si>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</si>
  <si>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</si>
  <si>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</si>
  <si>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</si>
  <si>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</si>
  <si>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</si>
  <si>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</si>
  <si>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</si>
  <si>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</si>
  <si>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</si>
  <si>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</si>
  <si>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</si>
  <si>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</si>
  <si>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</si>
  <si>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</si>
  <si>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</si>
  <si>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</si>
  <si>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</si>
  <si>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</si>
  <si>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</si>
  <si>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</si>
  <si>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</si>
  <si>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</si>
  <si>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</si>
  <si>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</si>
  <si>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</si>
  <si>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</si>
  <si>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</si>
  <si>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</si>
  <si>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</si>
  <si>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</si>
  <si>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</si>
  <si>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</si>
  <si>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</si>
  <si>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</si>
  <si>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</si>
  <si>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</si>
  <si>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</si>
  <si>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</si>
  <si>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</si>
  <si>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</si>
  <si>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</si>
  <si>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</si>
  <si>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</si>
  <si>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</si>
  <si>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</si>
  <si>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</si>
  <si>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</si>
  <si>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</si>
  <si>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</si>
  <si>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</si>
  <si>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</si>
  <si>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</si>
  <si>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</si>
  <si>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</si>
  <si>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</si>
  <si>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</si>
  <si>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</si>
  <si>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</si>
  <si>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</si>
  <si>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</si>
  <si>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</si>
  <si>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</si>
  <si>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</si>
  <si>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</si>
  <si>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</si>
  <si>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</si>
  <si>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</si>
  <si>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</si>
  <si>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</si>
  <si>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</si>
  <si>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</si>
  <si>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</si>
  <si>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</si>
  <si>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</si>
  <si>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</si>
  <si>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</si>
  <si>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</si>
  <si>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</si>
  <si>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</si>
  <si>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</si>
  <si>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</si>
  <si>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</si>
  <si>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</si>
  <si>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</si>
  <si>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</si>
  <si>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</si>
  <si>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</si>
  <si>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</si>
  <si>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</si>
  <si>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</si>
  <si>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</si>
  <si>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</si>
  <si>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</si>
  <si>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</si>
  <si>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</si>
  <si>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</si>
  <si>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</si>
  <si>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</si>
  <si>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</si>
  <si>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</si>
  <si>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</si>
  <si>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</si>
  <si>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</si>
  <si>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</si>
  <si>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</si>
  <si>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</si>
  <si>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</si>
  <si>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</si>
  <si>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</si>
  <si>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</si>
  <si>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</si>
  <si>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</si>
  <si>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</si>
  <si>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</si>
  <si>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</si>
  <si>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</si>
  <si>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</si>
  <si>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</si>
  <si>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</si>
  <si>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</si>
  <si>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</si>
  <si>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</si>
  <si>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</si>
  <si>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</si>
  <si>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</si>
  <si>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</si>
  <si>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</si>
  <si>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</si>
  <si>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</si>
  <si>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</si>
  <si>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</si>
  <si>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</si>
  <si>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</si>
  <si>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</si>
  <si>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</si>
  <si>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</si>
  <si>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</si>
  <si>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</si>
  <si>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</si>
  <si>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</si>
  <si>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</si>
  <si>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</si>
  <si>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</si>
  <si>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</si>
  <si>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</si>
  <si>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</si>
  <si>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</si>
  <si>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</si>
  <si>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</si>
  <si>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</si>
  <si>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</si>
  <si>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</si>
  <si>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</si>
  <si>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</si>
  <si>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</si>
  <si>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</si>
  <si>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</si>
  <si>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</si>
  <si>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</si>
  <si>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</si>
  <si>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</si>
  <si>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</si>
  <si>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</si>
  <si>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</si>
  <si>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</si>
  <si>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</si>
  <si>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</si>
  <si>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</si>
  <si>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</si>
  <si>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</si>
  <si>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</si>
  <si>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</si>
  <si>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</si>
  <si>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</si>
  <si>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</si>
  <si>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</si>
  <si>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</si>
  <si>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</si>
  <si>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</si>
  <si>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</si>
  <si>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</si>
  <si>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</si>
  <si>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</si>
  <si>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</si>
  <si>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</si>
  <si>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</si>
  <si>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</si>
  <si>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</si>
  <si>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</si>
  <si>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</si>
  <si>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</si>
  <si>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</si>
  <si>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</si>
  <si>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</si>
  <si>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</si>
  <si>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</si>
  <si>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</si>
  <si>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</si>
  <si>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</si>
  <si>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</si>
  <si>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</si>
  <si>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</si>
  <si>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</si>
  <si>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</si>
  <si>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</si>
  <si>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</si>
  <si>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</si>
  <si>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</si>
  <si>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</si>
  <si>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</si>
  <si>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</si>
  <si>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</si>
  <si>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</si>
  <si>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</si>
  <si>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</si>
  <si>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</si>
  <si>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</si>
  <si>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</si>
  <si>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</si>
  <si>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</si>
  <si>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</si>
  <si>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</si>
  <si>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</si>
  <si>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</si>
  <si>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</si>
  <si>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</si>
  <si>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</si>
  <si>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</si>
  <si>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</si>
  <si>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</si>
  <si>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</si>
  <si>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</si>
  <si>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</si>
  <si>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</si>
  <si>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</si>
  <si>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</si>
  <si>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</si>
  <si>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</si>
  <si>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</si>
  <si>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</si>
  <si>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</si>
  <si>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</si>
  <si>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</si>
  <si>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</si>
  <si>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</si>
  <si>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</si>
  <si>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</si>
  <si>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</si>
  <si>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</si>
  <si>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</si>
  <si>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</si>
  <si>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</si>
  <si>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</si>
  <si>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</si>
  <si>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</si>
  <si>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</si>
  <si>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</si>
  <si>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</si>
  <si>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</si>
  <si>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</si>
  <si>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</si>
  <si>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</si>
  <si>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</si>
  <si>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</si>
  <si>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</si>
  <si>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</si>
  <si>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</si>
  <si>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</si>
  <si>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</si>
  <si>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</si>
  <si>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</si>
  <si>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</si>
  <si>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</si>
  <si>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</si>
  <si>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</si>
  <si>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</si>
  <si>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</si>
  <si>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</si>
  <si>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</si>
  <si>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</si>
  <si>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</si>
  <si>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</si>
  <si>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</si>
  <si>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</si>
  <si>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</si>
  <si>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</si>
  <si>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</si>
  <si>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</si>
  <si>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</si>
  <si>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</si>
  <si>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</si>
  <si>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</si>
  <si>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</si>
  <si>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</si>
  <si>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</si>
  <si>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</si>
  <si>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</si>
  <si>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</si>
  <si>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</si>
  <si>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</si>
  <si>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</si>
  <si>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</si>
  <si>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</si>
  <si>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</si>
  <si>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</si>
  <si>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</si>
  <si>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</si>
  <si>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</si>
  <si>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</si>
  <si>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</si>
  <si>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</si>
  <si>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</si>
  <si>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</si>
  <si>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</si>
  <si>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</si>
  <si>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</si>
  <si>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</si>
  <si>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</si>
  <si>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</si>
  <si>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</si>
  <si>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</si>
  <si>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</si>
  <si>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</si>
  <si>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</si>
  <si>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</si>
  <si>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</si>
  <si>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</si>
  <si>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</si>
  <si>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</si>
  <si>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</si>
  <si>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</si>
  <si>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</si>
  <si>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</si>
  <si>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</si>
  <si>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</si>
  <si>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</si>
  <si>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</si>
  <si>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</si>
  <si>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</si>
  <si>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</si>
  <si>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</si>
  <si>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</si>
  <si>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</si>
  <si>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</si>
  <si>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</si>
  <si>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</si>
  <si>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</si>
  <si>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</si>
  <si>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</si>
  <si>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</si>
  <si>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</si>
  <si>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</si>
  <si>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</si>
  <si>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</si>
  <si>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</si>
  <si>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</si>
  <si>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</si>
  <si>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</si>
  <si>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</si>
  <si>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</si>
  <si>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</si>
  <si>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</si>
  <si>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</si>
  <si>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</si>
  <si>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</si>
  <si>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</si>
  <si>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</si>
  <si>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</si>
  <si>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</si>
  <si>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</si>
  <si>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</si>
  <si>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</si>
  <si>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</si>
  <si>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</si>
  <si>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</si>
  <si>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</si>
  <si>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</si>
  <si>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</si>
  <si>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</si>
  <si>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</si>
  <si>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</si>
  <si>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</si>
  <si>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</si>
  <si>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</si>
  <si>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</si>
  <si>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</si>
  <si>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</si>
  <si>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</si>
  <si>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</si>
  <si>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</si>
  <si>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</si>
  <si>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</si>
  <si>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</si>
  <si>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</si>
  <si>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</si>
  <si>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</si>
  <si>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</si>
  <si>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</si>
  <si>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</si>
  <si>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</si>
  <si>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</si>
  <si>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</si>
  <si>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</si>
  <si>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</si>
  <si>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</si>
  <si>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</si>
  <si>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</si>
  <si>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</si>
  <si>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</si>
  <si>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</si>
  <si>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</si>
  <si>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</si>
  <si>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</si>
  <si>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</si>
  <si>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</si>
  <si>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</si>
  <si>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</si>
  <si>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</si>
  <si>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</si>
  <si>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</si>
  <si>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</si>
  <si>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</si>
  <si>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</si>
  <si>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</si>
  <si>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</si>
  <si>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</si>
  <si>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</si>
  <si>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</si>
  <si>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</si>
  <si>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</si>
  <si>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</si>
  <si>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</si>
  <si>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</si>
  <si>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</si>
  <si>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</si>
  <si>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</si>
  <si>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</si>
  <si>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</si>
  <si>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</si>
  <si>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</si>
  <si>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</si>
  <si>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</si>
  <si>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</si>
  <si>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</si>
  <si>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</si>
  <si>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</si>
  <si>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</si>
  <si>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</si>
  <si>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</si>
  <si>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</si>
  <si>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</si>
  <si>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</si>
  <si>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</si>
  <si>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</si>
  <si>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</si>
  <si>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</si>
  <si>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</si>
  <si>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</si>
  <si>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</si>
  <si>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</si>
  <si>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</si>
  <si>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</si>
  <si>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</si>
  <si>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</si>
  <si>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</si>
  <si>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</si>
  <si>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</si>
  <si>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</si>
  <si>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</si>
  <si>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</si>
  <si>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</si>
  <si>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</si>
  <si>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</si>
  <si>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</si>
  <si>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</si>
  <si>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</si>
  <si>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</si>
  <si>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</si>
  <si>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</si>
  <si>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</si>
  <si>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</si>
  <si>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</si>
  <si>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</si>
  <si>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</si>
  <si>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</si>
  <si>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</si>
  <si>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</si>
  <si>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</si>
  <si>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</si>
  <si>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</si>
  <si>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</si>
  <si>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</si>
  <si>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</si>
  <si>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</si>
  <si>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</si>
  <si>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</si>
  <si>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</si>
  <si>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</si>
  <si>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</si>
  <si>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</si>
  <si>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</si>
  <si>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</si>
  <si>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</si>
  <si>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</si>
  <si>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</si>
  <si>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</si>
  <si>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</si>
  <si>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</si>
  <si>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</si>
  <si>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</si>
  <si>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</si>
  <si>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</si>
  <si>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</si>
  <si>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</si>
  <si>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</si>
  <si>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</si>
  <si>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</si>
  <si>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</si>
  <si>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</si>
  <si>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</si>
  <si>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</si>
  <si>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</si>
  <si>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</si>
  <si>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</si>
  <si>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</si>
  <si>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</si>
  <si>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</si>
  <si>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</si>
  <si>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</si>
  <si>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</si>
  <si>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</si>
  <si>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</si>
  <si>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</si>
  <si>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</si>
  <si>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</si>
  <si>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</si>
  <si>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</si>
  <si>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</si>
  <si>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</si>
  <si>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</si>
  <si>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</si>
  <si>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</si>
  <si>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</si>
  <si>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</si>
  <si>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</si>
  <si>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</si>
  <si>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</si>
  <si>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</si>
  <si>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</si>
  <si>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</si>
  <si>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</si>
  <si>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</si>
  <si>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</si>
  <si>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</si>
  <si>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</si>
  <si>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</si>
  <si>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</si>
  <si>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</si>
  <si>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</si>
  <si>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</si>
  <si>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</si>
  <si>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</si>
  <si>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</si>
  <si>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</si>
  <si>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</si>
  <si>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</si>
  <si>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</si>
  <si>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</si>
  <si>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</si>
  <si>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</si>
  <si>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</si>
  <si>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</si>
  <si>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</si>
  <si>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</si>
  <si>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</si>
  <si>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</si>
  <si>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</si>
  <si>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</si>
  <si>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</si>
  <si>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</si>
  <si>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</si>
  <si>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</si>
  <si>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</si>
  <si>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</si>
  <si>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</si>
  <si>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</si>
  <si>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</si>
  <si>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</si>
  <si>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</si>
  <si>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</si>
  <si>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</si>
  <si>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</si>
  <si>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</si>
  <si>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</si>
  <si>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</si>
  <si>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</si>
  <si>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</si>
  <si>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</si>
  <si>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</si>
  <si>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</si>
  <si>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</si>
  <si>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</si>
  <si>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</si>
  <si>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</si>
  <si>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</si>
  <si>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</si>
  <si>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</si>
  <si>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</si>
  <si>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</si>
  <si>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</si>
  <si>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</si>
  <si>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</si>
  <si>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</si>
  <si>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</si>
  <si>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</si>
  <si>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</si>
  <si>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</si>
  <si>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</si>
  <si>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</si>
  <si>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</si>
  <si>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</si>
  <si>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</si>
  <si>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</si>
  <si>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</si>
  <si>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</si>
  <si>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</si>
  <si>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</si>
  <si>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</si>
  <si>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</si>
  <si>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</si>
  <si>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</si>
  <si>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</si>
  <si>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</si>
  <si>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</si>
  <si>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</si>
  <si>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</si>
  <si>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</si>
  <si>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</si>
  <si>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</si>
  <si>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</si>
  <si>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</si>
  <si>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</si>
  <si>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</si>
  <si>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</si>
  <si>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</si>
  <si>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</si>
  <si>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</si>
  <si>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</si>
  <si>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</si>
  <si>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</si>
  <si>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</si>
  <si>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</si>
  <si>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</si>
  <si>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</si>
  <si>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</si>
  <si>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</si>
  <si>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</si>
  <si>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</si>
  <si>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</si>
  <si>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</si>
  <si>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</si>
  <si>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</si>
  <si>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</si>
  <si>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</si>
  <si>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</si>
  <si>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</si>
  <si>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</si>
  <si>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</si>
  <si>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</si>
  <si>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</si>
  <si>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</si>
  <si>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</si>
  <si>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</si>
  <si>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</si>
  <si>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</si>
  <si>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</si>
  <si>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</si>
  <si>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</si>
  <si>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</si>
  <si>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</si>
  <si>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</si>
  <si>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</si>
  <si>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</si>
  <si>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</si>
  <si>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</si>
  <si>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</si>
  <si>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</si>
  <si>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</si>
  <si>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</si>
  <si>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</si>
  <si>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</si>
  <si>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</si>
  <si>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</si>
  <si>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</si>
  <si>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</si>
  <si>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</si>
  <si>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</si>
  <si>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</si>
  <si>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</si>
  <si>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</si>
  <si>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</si>
  <si>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</si>
  <si>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</si>
  <si>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</si>
  <si>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</si>
  <si>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</si>
  <si>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</si>
  <si>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</si>
  <si>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</si>
  <si>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</si>
  <si>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</si>
  <si>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</si>
  <si>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</si>
  <si>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</si>
  <si>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</si>
  <si>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</si>
  <si>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</si>
  <si>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</si>
  <si>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</si>
  <si>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</si>
  <si>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</si>
  <si>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</si>
  <si>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</si>
  <si>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</si>
  <si>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</si>
  <si>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</si>
  <si>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</si>
  <si>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</si>
  <si>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</si>
  <si>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</si>
  <si>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</si>
  <si>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</si>
  <si>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</si>
  <si>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</si>
  <si>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</si>
  <si>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</si>
  <si>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</si>
  <si>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</si>
  <si>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</si>
  <si>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</si>
  <si>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</si>
  <si>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</si>
  <si>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</si>
  <si>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</si>
  <si>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</si>
  <si>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</si>
  <si>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</si>
  <si>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</si>
  <si>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</si>
  <si>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</si>
  <si>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</si>
  <si>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</si>
  <si>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</si>
  <si>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</si>
  <si>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</si>
  <si>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</si>
  <si>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</si>
  <si>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</si>
  <si>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</si>
  <si>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</si>
  <si>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</si>
  <si>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</si>
  <si>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</si>
  <si>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</si>
  <si>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</si>
  <si>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</si>
  <si>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</si>
  <si>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</si>
  <si>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</si>
  <si>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</si>
  <si>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</si>
  <si>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</si>
  <si>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</si>
  <si>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</si>
  <si>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</si>
  <si>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</si>
  <si>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</si>
  <si>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</si>
  <si>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</si>
  <si>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</si>
  <si>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</si>
  <si>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</si>
  <si>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</si>
  <si>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</si>
  <si>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</si>
  <si>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</si>
  <si>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</si>
  <si>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</si>
  <si>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</si>
  <si>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</si>
  <si>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</si>
  <si>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</si>
  <si>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</si>
  <si>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</si>
  <si>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</si>
  <si>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</si>
  <si>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</si>
  <si>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</si>
  <si>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</si>
  <si>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</si>
  <si>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</si>
  <si>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</si>
  <si>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</si>
  <si>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</si>
  <si>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</si>
  <si>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</si>
  <si>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</si>
  <si>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</si>
  <si>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</si>
  <si>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</si>
  <si>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</si>
  <si>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</si>
  <si>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</si>
  <si>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</si>
  <si>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</si>
  <si>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</si>
  <si>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</si>
  <si>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</si>
  <si>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</si>
  <si>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</si>
  <si>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</si>
  <si>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</si>
  <si>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</si>
  <si>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</si>
  <si>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</si>
  <si>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</si>
  <si>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</si>
  <si>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</si>
  <si>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</si>
  <si>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</si>
  <si>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</si>
  <si>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</si>
  <si>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</si>
  <si>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</si>
  <si>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</si>
  <si>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</si>
  <si>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</si>
  <si>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</si>
  <si>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</si>
  <si>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</si>
  <si>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</si>
  <si>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</si>
  <si>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</si>
  <si>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</si>
  <si>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</si>
  <si>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</si>
  <si>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</si>
  <si>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</si>
  <si>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</si>
  <si>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</si>
  <si>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</si>
  <si>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</si>
  <si>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</si>
  <si>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</si>
  <si>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</si>
  <si>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</si>
  <si>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</si>
  <si>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</si>
  <si>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</si>
  <si>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</si>
  <si>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</si>
  <si>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</si>
  <si>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</si>
  <si>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</si>
  <si>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</si>
  <si>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</si>
  <si>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</si>
  <si>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</si>
  <si>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</si>
  <si>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</si>
  <si>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</si>
  <si>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</si>
  <si>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</si>
  <si>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</si>
  <si>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</si>
  <si>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</si>
  <si>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</si>
  <si>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</si>
  <si>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</si>
  <si>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</si>
  <si>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</si>
  <si>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</si>
  <si>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</si>
  <si>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</si>
  <si>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</si>
  <si>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</si>
  <si>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</si>
  <si>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</si>
  <si>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</si>
  <si>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</si>
  <si>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</si>
  <si>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</si>
  <si>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</si>
  <si>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</si>
  <si>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</si>
  <si>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</si>
  <si>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</si>
  <si>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</si>
  <si>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</si>
  <si>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</si>
  <si>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</si>
  <si>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</si>
  <si>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</si>
  <si>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</si>
  <si>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</si>
  <si>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</si>
  <si>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</si>
  <si>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</si>
  <si>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</si>
  <si>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</si>
  <si>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</si>
  <si>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</si>
  <si>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</si>
  <si>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</si>
  <si>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</si>
  <si>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</si>
  <si>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</si>
  <si>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</si>
  <si>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</si>
  <si>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</si>
  <si>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</si>
  <si>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</si>
  <si>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</si>
  <si>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</si>
  <si>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</si>
  <si>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</si>
  <si>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</si>
  <si>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</si>
  <si>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</si>
  <si>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</si>
  <si>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</si>
  <si>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</si>
  <si>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</si>
  <si>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</si>
  <si>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</si>
  <si>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</si>
  <si>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</si>
  <si>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</si>
  <si>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</si>
  <si>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</si>
  <si>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</si>
  <si>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</si>
  <si>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</si>
  <si>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</si>
  <si>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</si>
  <si>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</si>
  <si>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</si>
  <si>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</si>
  <si>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</si>
  <si>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</si>
  <si>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</si>
  <si>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</si>
  <si>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</si>
  <si>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</si>
  <si>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</si>
  <si>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</si>
  <si>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</si>
  <si>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</si>
  <si>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</si>
  <si>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</si>
  <si>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</si>
  <si>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</si>
  <si>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</si>
  <si>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</si>
  <si>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</si>
  <si>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</si>
  <si>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</si>
  <si>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</si>
  <si>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</si>
  <si>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</si>
  <si>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</si>
  <si>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</si>
  <si>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</si>
  <si>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</si>
  <si>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</si>
  <si>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</si>
  <si>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</si>
  <si>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</si>
  <si>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</si>
  <si>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</si>
  <si>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</si>
  <si>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</si>
  <si>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</si>
  <si>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</si>
  <si>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</si>
  <si>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</si>
  <si>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</si>
  <si>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</si>
  <si>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</si>
  <si>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</si>
  <si>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</si>
  <si>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</si>
  <si>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</si>
  <si>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</si>
  <si>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</si>
  <si>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</si>
  <si>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</si>
  <si>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</si>
  <si>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</si>
  <si>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</si>
  <si>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</si>
  <si>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</si>
  <si>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</si>
  <si>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</si>
  <si>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</si>
  <si>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</si>
  <si>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</si>
  <si>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</si>
  <si>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</si>
  <si>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</si>
  <si>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</si>
  <si>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</si>
  <si>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</si>
  <si>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</si>
  <si>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</si>
  <si>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</si>
  <si>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</si>
  <si>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</si>
  <si>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</si>
  <si>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</si>
  <si>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</si>
  <si>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</si>
  <si>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</si>
  <si>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</si>
  <si>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</si>
  <si>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</si>
  <si>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</si>
  <si>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</si>
  <si>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</si>
  <si>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</si>
  <si>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</si>
  <si>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</si>
  <si>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</si>
  <si>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</si>
  <si>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</si>
  <si>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</si>
  <si>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</si>
  <si>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</si>
  <si>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</si>
  <si>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</si>
  <si>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</si>
  <si>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</si>
  <si>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</si>
  <si>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</si>
  <si>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</si>
  <si>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</si>
  <si>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</si>
  <si>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</si>
  <si>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</si>
  <si>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</si>
  <si>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</si>
  <si>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</si>
  <si>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</si>
  <si>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</si>
  <si>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</si>
  <si>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</si>
  <si>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</si>
  <si>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</si>
  <si>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</si>
  <si>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</si>
  <si>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</si>
  <si>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</si>
  <si>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</si>
  <si>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</si>
  <si>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</si>
  <si>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</si>
  <si>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</si>
  <si>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</si>
  <si>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</si>
  <si>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</si>
  <si>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</si>
  <si>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</si>
  <si>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</si>
  <si>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</si>
  <si>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</si>
  <si>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</si>
  <si>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</si>
  <si>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</si>
  <si>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</si>
  <si>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</si>
  <si>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</si>
  <si>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</si>
  <si>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</si>
  <si>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</si>
  <si>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</si>
  <si>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</si>
  <si>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</si>
  <si>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</si>
  <si>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</si>
  <si>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</si>
  <si>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</si>
  <si>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</si>
  <si>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</si>
  <si>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</si>
  <si>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</si>
  <si>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</si>
  <si>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</si>
  <si>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</si>
  <si>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</si>
  <si>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</si>
  <si>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</si>
  <si>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</si>
  <si>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</si>
  <si>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</si>
  <si>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</si>
  <si>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</si>
  <si>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</si>
  <si>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</si>
  <si>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</si>
  <si>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</si>
  <si>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</si>
  <si>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</si>
  <si>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</si>
  <si>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</si>
  <si>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</si>
  <si>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</si>
  <si>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</si>
  <si>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</si>
  <si>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</si>
  <si>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</si>
  <si>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</si>
  <si>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</si>
  <si>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</si>
  <si>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</si>
  <si>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</si>
  <si>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</si>
  <si>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</si>
  <si>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</si>
  <si>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</si>
  <si>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</si>
  <si>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</si>
  <si>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</si>
  <si>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</si>
  <si>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</si>
  <si>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</si>
  <si>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</si>
  <si>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</si>
  <si>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</si>
  <si>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</si>
  <si>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</si>
  <si>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</si>
  <si>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</si>
  <si>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</si>
  <si>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</si>
  <si>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</si>
  <si>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</si>
  <si>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</si>
  <si>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</si>
  <si>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</si>
  <si>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</si>
  <si>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</si>
  <si>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</si>
  <si>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</si>
  <si>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</si>
  <si>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</si>
  <si>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</si>
  <si>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</si>
  <si>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</si>
  <si>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</si>
  <si>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</si>
  <si>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</si>
  <si>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</si>
  <si>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</si>
  <si>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</si>
  <si>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</si>
  <si>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</si>
  <si>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</si>
  <si>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</si>
  <si>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</si>
  <si>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</si>
  <si>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</si>
  <si>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</si>
  <si>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</si>
  <si>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</si>
  <si>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</si>
  <si>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</si>
  <si>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</si>
  <si>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</si>
  <si>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</si>
  <si>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</si>
  <si>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</si>
  <si>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</si>
  <si>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</si>
  <si>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</si>
  <si>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</si>
  <si>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</si>
  <si>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</si>
  <si>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</si>
  <si>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</si>
  <si>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</si>
  <si>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</si>
  <si>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</si>
  <si>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</si>
  <si>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</si>
  <si>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</si>
  <si>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</si>
  <si>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</si>
  <si>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</si>
  <si>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</si>
  <si>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</si>
  <si>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</si>
  <si>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</si>
  <si>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</si>
  <si>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</si>
  <si>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</si>
  <si>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</si>
  <si>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</si>
  <si>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</si>
  <si>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</si>
  <si>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</si>
  <si>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</si>
  <si>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</si>
  <si>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</si>
  <si>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</si>
  <si>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</si>
  <si>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</si>
  <si>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</si>
  <si>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</si>
  <si>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</si>
  <si>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</si>
  <si>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</si>
  <si>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</si>
  <si>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</si>
  <si>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</si>
  <si>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</si>
  <si>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</si>
  <si>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</si>
  <si>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</si>
  <si>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</si>
  <si>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</si>
  <si>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</si>
  <si>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</si>
  <si>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</si>
  <si>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</si>
  <si>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</si>
  <si>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</si>
  <si>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</si>
  <si>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</si>
  <si>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</si>
  <si>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</si>
  <si>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</si>
  <si>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</si>
  <si>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</si>
  <si>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</si>
  <si>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</si>
  <si>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</si>
  <si>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</si>
  <si>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</si>
  <si>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</si>
  <si>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</si>
  <si>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</si>
  <si>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</si>
  <si>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</si>
  <si>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</si>
  <si>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</si>
  <si>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</si>
  <si>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</si>
  <si>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</si>
  <si>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</si>
  <si>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</si>
  <si>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</si>
  <si>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</si>
  <si>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</si>
  <si>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</si>
  <si>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</si>
  <si>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</si>
  <si>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</si>
  <si>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</si>
  <si>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</si>
  <si>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</si>
  <si>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</si>
  <si>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</si>
  <si>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</si>
  <si>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</si>
  <si>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</si>
  <si>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</si>
  <si>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</si>
  <si>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</si>
  <si>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</si>
  <si>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</si>
  <si>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</si>
  <si>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</si>
  <si>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</si>
  <si>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</si>
  <si>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</si>
  <si>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</si>
  <si>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</si>
  <si>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</si>
  <si>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</si>
  <si>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</si>
  <si>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</si>
  <si>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</si>
  <si>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</si>
  <si>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</si>
  <si>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</si>
  <si>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</si>
  <si>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</si>
  <si>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</si>
  <si>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</si>
  <si>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</si>
  <si>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</si>
  <si>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</si>
  <si>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</si>
  <si>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</si>
  <si>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</si>
  <si>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</si>
  <si>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</si>
  <si>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</si>
  <si>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</si>
  <si>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</si>
  <si>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</si>
  <si>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</si>
  <si>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</si>
  <si>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</si>
  <si>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</si>
  <si>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</si>
  <si>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</si>
  <si>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</si>
  <si>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</si>
  <si>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</si>
  <si>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</si>
  <si>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</si>
  <si>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</si>
  <si>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</si>
  <si>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</si>
  <si>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</si>
  <si>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</si>
  <si>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</si>
  <si>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</si>
  <si>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</si>
  <si>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</si>
  <si>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</si>
  <si>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</si>
  <si>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</si>
  <si>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</si>
  <si>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</si>
  <si>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</si>
  <si>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</si>
  <si>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</si>
  <si>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</si>
  <si>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</si>
  <si>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</si>
  <si>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</si>
  <si>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</si>
  <si>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</si>
  <si>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</si>
  <si>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</si>
  <si>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</si>
  <si>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</si>
  <si>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</si>
  <si>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</si>
  <si>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</si>
  <si>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</si>
  <si>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</si>
  <si>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</si>
  <si>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</si>
  <si>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</si>
  <si>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</si>
  <si>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</si>
  <si>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</si>
  <si>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</si>
  <si>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</si>
  <si>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</si>
  <si>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</si>
  <si>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</si>
  <si>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</si>
  <si>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</si>
  <si>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</si>
  <si>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</si>
  <si>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</si>
  <si>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</si>
  <si>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</si>
  <si>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</si>
  <si>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</si>
  <si>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</si>
  <si>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</si>
  <si>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</si>
  <si>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</si>
  <si>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</si>
  <si>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</si>
  <si>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</si>
  <si>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</si>
  <si>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</si>
  <si>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</si>
  <si>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</si>
  <si>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</si>
  <si>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</si>
  <si>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</si>
  <si>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</si>
  <si>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</si>
  <si>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</si>
  <si>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</si>
  <si>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</si>
  <si>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</si>
  <si>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</si>
  <si>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</si>
  <si>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</si>
  <si>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</si>
  <si>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</si>
  <si>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</si>
  <si>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</si>
  <si>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</si>
  <si>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</si>
  <si>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</si>
  <si>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</si>
  <si>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</si>
  <si>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</si>
  <si>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</si>
  <si>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</si>
  <si>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</si>
  <si>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</si>
  <si>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</si>
  <si>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</si>
  <si>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</si>
  <si>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</si>
  <si>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</si>
  <si>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</si>
  <si>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</si>
  <si>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</si>
  <si>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</si>
  <si>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</si>
  <si>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</si>
  <si>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</si>
  <si>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</si>
  <si>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</si>
  <si>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</si>
  <si>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</si>
  <si>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</si>
  <si>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</si>
  <si>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</si>
  <si>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</si>
  <si>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</si>
  <si>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</si>
  <si>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</si>
  <si>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</si>
  <si>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</si>
  <si>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</si>
  <si>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</si>
  <si>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</si>
  <si>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</si>
  <si>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</si>
  <si>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</si>
  <si>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</si>
  <si>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</si>
  <si>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</si>
  <si>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</si>
  <si>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</si>
  <si>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</si>
  <si>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</si>
  <si>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</si>
  <si>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</si>
  <si>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</si>
  <si>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</si>
  <si>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</si>
  <si>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</si>
  <si>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</si>
  <si>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</si>
  <si>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</si>
  <si>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</si>
  <si>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</si>
  <si>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</si>
  <si>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</si>
  <si>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</si>
  <si>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</si>
  <si>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</si>
  <si>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</si>
  <si>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</si>
  <si>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</si>
  <si>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</si>
  <si>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</si>
  <si>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</si>
  <si>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</si>
  <si>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</si>
  <si>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</si>
  <si>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</si>
  <si>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</si>
  <si>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</si>
  <si>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</si>
  <si>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</si>
  <si>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</si>
  <si>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</si>
  <si>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</si>
  <si>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</si>
  <si>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</si>
  <si>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</si>
  <si>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</si>
  <si>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</si>
  <si>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</si>
  <si>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</si>
  <si>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</si>
  <si>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</si>
  <si>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</si>
  <si>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</si>
  <si>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</si>
  <si>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</si>
  <si>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</si>
  <si>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</si>
  <si>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</si>
  <si>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</si>
  <si>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</si>
  <si>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</si>
  <si>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</si>
  <si>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</si>
  <si>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</si>
  <si>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</si>
  <si>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</si>
  <si>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</si>
  <si>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</si>
  <si>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</si>
  <si>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</si>
  <si>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</si>
  <si>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</si>
  <si>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</si>
  <si>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</si>
  <si>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</si>
  <si>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</si>
  <si>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</si>
  <si>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</si>
  <si>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</si>
  <si>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</si>
  <si>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</si>
  <si>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</si>
  <si>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</si>
  <si>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</si>
  <si>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</si>
  <si>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</si>
  <si>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</si>
  <si>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</si>
  <si>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</si>
  <si>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</si>
  <si>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</si>
  <si>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</si>
  <si>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</si>
  <si>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</si>
  <si>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</si>
  <si>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</si>
  <si>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</si>
  <si>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</si>
  <si>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</si>
  <si>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</si>
  <si>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</si>
  <si>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</si>
  <si>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</si>
  <si>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</si>
  <si>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</si>
  <si>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</si>
  <si>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</si>
  <si>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</si>
  <si>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</si>
  <si>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</si>
  <si>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</si>
  <si>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</si>
  <si>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</si>
  <si>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</si>
  <si>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</si>
  <si>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</si>
  <si>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</si>
  <si>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</si>
  <si>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</si>
  <si>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</si>
  <si>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</si>
  <si>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</si>
  <si>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</si>
  <si>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</si>
  <si>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</si>
  <si>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</si>
  <si>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</si>
  <si>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</si>
  <si>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</si>
  <si>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</si>
  <si>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</si>
  <si>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</si>
  <si>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</si>
  <si>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</si>
  <si>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</si>
  <si>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</si>
  <si>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</si>
  <si>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</si>
  <si>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</si>
  <si>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</si>
  <si>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</si>
  <si>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</si>
  <si>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</si>
  <si>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</si>
  <si>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</si>
  <si>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</si>
  <si>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</si>
  <si>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</si>
  <si>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</si>
  <si>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</si>
  <si>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</si>
  <si>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</si>
  <si>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</si>
  <si>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</si>
  <si>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</si>
  <si>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</si>
  <si>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</si>
  <si>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</si>
  <si>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</si>
  <si>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</si>
  <si>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</si>
  <si>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</si>
  <si>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</si>
  <si>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</si>
  <si>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</si>
  <si>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</si>
  <si>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</si>
  <si>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</si>
  <si>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</si>
  <si>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</si>
  <si>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</si>
  <si>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</si>
  <si>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</si>
  <si>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</si>
  <si>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</si>
  <si>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</si>
  <si>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</si>
  <si>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</si>
  <si>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</si>
  <si>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</si>
  <si>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</si>
  <si>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</si>
  <si>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</si>
  <si>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</si>
  <si>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</si>
  <si>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</si>
  <si>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</si>
  <si>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</si>
  <si>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</si>
  <si>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</si>
  <si>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</si>
  <si>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</si>
  <si>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</si>
  <si>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</si>
  <si>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</si>
  <si>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</si>
  <si>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</si>
  <si>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</si>
  <si>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</si>
  <si>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</si>
  <si>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</si>
  <si>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</si>
  <si>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</si>
  <si>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</si>
  <si>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</si>
  <si>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</si>
  <si>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</si>
  <si>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</si>
  <si>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</si>
  <si>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</si>
  <si>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</si>
  <si>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</si>
  <si>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</si>
  <si>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</si>
  <si>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</si>
  <si>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</si>
  <si>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</si>
  <si>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</si>
  <si>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</si>
  <si>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</si>
  <si>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</si>
  <si>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</si>
  <si>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</si>
  <si>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</si>
  <si>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</si>
  <si>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</si>
  <si>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</si>
  <si>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</si>
  <si>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</si>
  <si>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</si>
  <si>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</si>
  <si>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</si>
  <si>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</si>
  <si>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</si>
  <si>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</si>
  <si>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</si>
  <si>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</si>
  <si>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</si>
  <si>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</si>
  <si>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</si>
  <si>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</si>
  <si>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</si>
  <si>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</si>
  <si>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</si>
  <si>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</si>
  <si>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</si>
  <si>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</si>
  <si>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</si>
  <si>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</si>
  <si>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</si>
  <si>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</si>
  <si>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</si>
  <si>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</si>
  <si>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</si>
  <si>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</si>
  <si>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</si>
  <si>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</si>
  <si>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</si>
  <si>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</si>
  <si>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</si>
  <si>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</si>
  <si>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</si>
  <si>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</si>
  <si>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</si>
  <si>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</si>
  <si>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</si>
  <si>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</si>
  <si>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</si>
  <si>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</si>
  <si>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</si>
  <si>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</si>
  <si>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</si>
  <si>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</si>
  <si>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</si>
  <si>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</si>
  <si>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</si>
  <si>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</si>
  <si>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</si>
  <si>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</si>
  <si>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</si>
  <si>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</si>
  <si>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</si>
  <si>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</si>
  <si>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</si>
  <si>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</si>
  <si>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</si>
  <si>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</si>
  <si>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</si>
  <si>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</si>
  <si>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</si>
  <si>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</si>
  <si>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</si>
  <si>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</si>
  <si>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</si>
  <si>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</si>
  <si>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</si>
  <si>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</si>
  <si>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</si>
  <si>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</si>
  <si>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</si>
  <si>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</si>
  <si>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</si>
  <si>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</si>
  <si>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</si>
  <si>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</si>
  <si>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</si>
  <si>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</si>
  <si>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</si>
  <si>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</si>
  <si>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</si>
  <si>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</si>
  <si>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</si>
  <si>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</si>
  <si>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</si>
  <si>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</si>
  <si>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</si>
  <si>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</si>
  <si>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</si>
  <si>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</si>
  <si>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</si>
  <si>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</si>
  <si>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</si>
  <si>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</si>
  <si>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</si>
  <si>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</si>
  <si>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</si>
  <si>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</si>
  <si>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</si>
  <si>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</si>
  <si>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</si>
  <si>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</si>
  <si>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</si>
  <si>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</si>
  <si>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</si>
  <si>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</si>
  <si>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</si>
  <si>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</si>
  <si>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</si>
  <si>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</si>
  <si>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</si>
  <si>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</si>
  <si>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</si>
  <si>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</si>
  <si>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</si>
  <si>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</si>
  <si>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</si>
  <si>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</si>
  <si>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</si>
  <si>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</si>
  <si>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</si>
  <si>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</si>
  <si>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</si>
  <si>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</si>
  <si>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</si>
  <si>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</si>
  <si>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</si>
  <si>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</si>
  <si>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</si>
  <si>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</si>
  <si>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</si>
  <si>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</si>
  <si>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</si>
  <si>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</si>
  <si>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</si>
  <si>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</si>
  <si>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</si>
  <si>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</si>
  <si>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</si>
  <si>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</si>
  <si>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</si>
  <si>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</si>
  <si>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</si>
  <si>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</si>
  <si>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</si>
  <si>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</si>
  <si>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</si>
  <si>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</si>
  <si>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</si>
  <si>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</si>
  <si>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</si>
  <si>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</si>
  <si>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</si>
  <si>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</si>
  <si>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</si>
  <si>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</si>
  <si>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</si>
  <si>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</si>
  <si>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</si>
  <si>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</si>
  <si>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</si>
  <si>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</si>
  <si>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</si>
  <si>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</si>
  <si>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</si>
  <si>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</si>
  <si>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</si>
  <si>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</si>
  <si>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</si>
  <si>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</si>
  <si>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</si>
  <si>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</si>
  <si>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</si>
  <si>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</si>
  <si>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</si>
  <si>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</si>
  <si>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</si>
  <si>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</si>
  <si>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</si>
  <si>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</si>
  <si>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</si>
  <si>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</si>
  <si>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</si>
  <si>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</si>
  <si>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</si>
  <si>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</si>
  <si>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</si>
  <si>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</si>
  <si>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</si>
  <si>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</si>
  <si>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</si>
  <si>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</si>
  <si>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</si>
  <si>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</si>
  <si>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</si>
  <si>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</si>
  <si>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</si>
  <si>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</si>
  <si>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</si>
  <si>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</si>
  <si>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</si>
  <si>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</si>
  <si>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</si>
  <si>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</si>
  <si>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</si>
  <si>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</si>
  <si>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</si>
  <si>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</si>
  <si>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</si>
  <si>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</si>
  <si>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</si>
  <si>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</si>
  <si>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</si>
  <si>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</si>
  <si>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</si>
  <si>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</si>
  <si>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</si>
  <si>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</si>
  <si>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</si>
  <si>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</si>
  <si>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</si>
  <si>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</si>
  <si>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</si>
  <si>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</si>
  <si>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</si>
  <si>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</si>
  <si>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</si>
  <si>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</si>
  <si>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</si>
  <si>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</si>
  <si>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</si>
  <si>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</si>
  <si>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</si>
  <si>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</si>
  <si>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</si>
  <si>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</si>
  <si>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</si>
  <si>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</si>
  <si>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</si>
  <si>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</si>
  <si>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</si>
  <si>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</si>
  <si>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</si>
  <si>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</si>
  <si>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</si>
  <si>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</si>
  <si>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</si>
  <si>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</si>
  <si>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</si>
  <si>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</si>
  <si>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</si>
  <si>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</si>
  <si>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</si>
  <si>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</si>
  <si>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</si>
  <si>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</si>
  <si>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</si>
  <si>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</si>
  <si>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</si>
  <si>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</si>
  <si>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</si>
  <si>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</si>
  <si>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</si>
  <si>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</si>
  <si>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</si>
  <si>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</si>
  <si>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</si>
  <si>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</si>
  <si>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</si>
  <si>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</si>
  <si>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</si>
  <si>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</si>
  <si>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</si>
  <si>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</si>
  <si>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</si>
  <si>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</si>
  <si>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</si>
  <si>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</si>
  <si>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</si>
  <si>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</si>
  <si>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</si>
  <si>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</si>
  <si>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</si>
  <si>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</si>
  <si>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</si>
  <si>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</si>
  <si>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</si>
  <si>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</si>
  <si>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</si>
  <si>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</si>
  <si>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</si>
  <si>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</si>
  <si>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</si>
  <si>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</si>
  <si>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</si>
  <si>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</si>
  <si>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</si>
  <si>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</si>
  <si>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</si>
  <si>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</si>
  <si>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</si>
  <si>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</si>
  <si>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</si>
  <si>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</si>
  <si>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</si>
  <si>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</si>
  <si>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</si>
  <si>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</si>
  <si>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</si>
  <si>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</si>
  <si>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</si>
  <si>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</si>
  <si>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</si>
  <si>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</si>
  <si>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</si>
  <si>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</si>
  <si>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</si>
  <si>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</si>
  <si>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</si>
  <si>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</si>
  <si>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</si>
  <si>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</si>
  <si>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</si>
  <si>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</si>
  <si>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</si>
  <si>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</si>
  <si>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</si>
  <si>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</si>
  <si>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</si>
  <si>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</si>
  <si>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</si>
  <si>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</si>
  <si>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</si>
  <si>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</si>
  <si>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</si>
  <si>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</si>
  <si>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</si>
  <si>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</si>
  <si>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</si>
  <si>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</si>
  <si>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</si>
  <si>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</si>
  <si>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</si>
  <si>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</si>
  <si>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</si>
  <si>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</si>
  <si>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</si>
  <si>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</si>
  <si>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</si>
  <si>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</si>
  <si>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</si>
  <si>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</si>
  <si>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</si>
  <si>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</si>
  <si>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</si>
  <si>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</si>
  <si>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</si>
  <si>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</si>
  <si>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</si>
  <si>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</si>
  <si>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</si>
  <si>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</si>
  <si>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</si>
  <si>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</si>
  <si>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</si>
  <si>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</si>
  <si>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</si>
  <si>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</si>
  <si>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</si>
  <si>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</si>
  <si>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</si>
  <si>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</si>
  <si>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</si>
  <si>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</si>
  <si>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</si>
  <si>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</si>
  <si>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</si>
  <si>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</si>
  <si>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</si>
  <si>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</si>
  <si>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</si>
  <si>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</si>
  <si>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</si>
  <si>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</si>
  <si>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</si>
  <si>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</si>
  <si>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</si>
  <si>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</si>
  <si>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</si>
  <si>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</si>
  <si>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</si>
  <si>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</si>
  <si>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</si>
  <si>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</si>
  <si>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</si>
  <si>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</si>
  <si>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</si>
  <si>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</si>
  <si>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</si>
  <si>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</si>
  <si>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</si>
  <si>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</si>
  <si>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</si>
  <si>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</si>
  <si>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</si>
  <si>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</si>
  <si>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</si>
  <si>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</si>
  <si>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</si>
  <si>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</si>
  <si>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</si>
  <si>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</si>
  <si>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</si>
  <si>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</si>
  <si>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</si>
  <si>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</si>
  <si>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</si>
  <si>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</si>
  <si>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</si>
  <si>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</si>
  <si>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</si>
  <si>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</si>
  <si>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</si>
  <si>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</si>
  <si>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</si>
  <si>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</si>
  <si>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</si>
  <si>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</si>
  <si>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</si>
  <si>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</si>
  <si>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</si>
  <si>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</si>
  <si>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</si>
  <si>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</si>
  <si>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</si>
  <si>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</si>
  <si>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</si>
  <si>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</si>
  <si>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</si>
  <si>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</si>
  <si>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</si>
  <si>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</si>
  <si>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</si>
  <si>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</si>
  <si>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</si>
  <si>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</si>
  <si>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</si>
  <si>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</si>
  <si>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</si>
  <si>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</si>
  <si>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</si>
  <si>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</si>
  <si>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</si>
  <si>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</si>
  <si>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</si>
  <si>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</si>
  <si>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</si>
  <si>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</si>
  <si>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</si>
  <si>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</si>
  <si>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</si>
  <si>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</si>
  <si>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</si>
  <si>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</si>
  <si>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</si>
  <si>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</si>
  <si>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</si>
  <si>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</si>
  <si>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</si>
  <si>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</si>
  <si>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</si>
  <si>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</si>
  <si>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</si>
  <si>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</si>
  <si>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</si>
  <si>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</si>
  <si>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</si>
  <si>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</si>
  <si>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</si>
  <si>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</si>
  <si>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</si>
  <si>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</si>
  <si>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</si>
  <si>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</si>
  <si>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</si>
  <si>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</si>
  <si>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</si>
  <si>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</si>
  <si>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</si>
  <si>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</si>
  <si>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</si>
  <si>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</si>
  <si>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</si>
  <si>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</si>
  <si>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</si>
  <si>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</si>
  <si>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</si>
  <si>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</si>
  <si>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</si>
  <si>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</si>
  <si>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</si>
  <si>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</si>
  <si>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</si>
  <si>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</si>
  <si>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</si>
  <si>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</si>
  <si>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</si>
  <si>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</si>
  <si>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</si>
  <si>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</si>
  <si>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</si>
  <si>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</si>
  <si>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</si>
  <si>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</si>
  <si>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</si>
  <si>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</si>
  <si>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</si>
  <si>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</si>
  <si>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</si>
  <si>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</si>
  <si>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</si>
  <si>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</si>
  <si>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</si>
  <si>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</si>
  <si>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</si>
  <si>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</si>
  <si>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</si>
  <si>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</si>
  <si>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</si>
  <si>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</si>
  <si>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</si>
  <si>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</si>
  <si>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</si>
  <si>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</si>
  <si>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</si>
  <si>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</si>
  <si>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</si>
  <si>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</si>
  <si>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</si>
  <si>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</si>
  <si>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</si>
  <si>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</si>
  <si>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</si>
  <si>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</si>
  <si>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</si>
  <si>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</si>
  <si>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</si>
  <si>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</si>
  <si>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</si>
  <si>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</si>
  <si>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</si>
  <si>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</si>
  <si>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</si>
  <si>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</si>
  <si>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</si>
  <si>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</si>
  <si>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</si>
  <si>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</si>
  <si>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</si>
  <si>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</si>
  <si>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</si>
  <si>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</si>
  <si>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</si>
  <si>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</si>
  <si>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</si>
  <si>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</si>
  <si>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</si>
  <si>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</si>
  <si>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</si>
  <si>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</si>
  <si>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</si>
  <si>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</si>
  <si>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</si>
  <si>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</si>
  <si>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</si>
  <si>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</si>
  <si>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</si>
  <si>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</si>
  <si>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</si>
  <si>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</si>
  <si>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</si>
  <si>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</si>
  <si>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</si>
  <si>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</si>
  <si>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</si>
  <si>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</si>
  <si>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</si>
  <si>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</si>
  <si>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</si>
  <si>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</si>
  <si>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</si>
  <si>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</si>
  <si>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</si>
  <si>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</si>
  <si>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</si>
  <si>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</si>
  <si>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</si>
  <si>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</si>
  <si>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</si>
  <si>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</si>
  <si>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</si>
  <si>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</si>
  <si>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</si>
  <si>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</si>
  <si>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</si>
  <si>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</si>
  <si>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</si>
  <si>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</si>
  <si>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</si>
  <si>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</si>
  <si>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</si>
  <si>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</si>
  <si>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</si>
  <si>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</si>
  <si>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</si>
  <si>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</si>
  <si>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</si>
  <si>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</si>
  <si>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</si>
  <si>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</si>
  <si>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</si>
  <si>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</si>
  <si>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</si>
  <si>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</si>
  <si>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</si>
  <si>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</si>
  <si>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</si>
  <si>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</si>
  <si>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</si>
  <si>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</si>
  <si>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</si>
  <si>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</si>
  <si>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</si>
  <si>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</si>
  <si>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</si>
  <si>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</si>
  <si>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</si>
  <si>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</si>
  <si>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</si>
  <si>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</si>
  <si>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</si>
  <si>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</si>
  <si>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</si>
  <si>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</si>
  <si>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</si>
  <si>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</si>
  <si>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</si>
  <si>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</si>
  <si>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</si>
  <si>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</si>
  <si>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</si>
  <si>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</si>
  <si>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</si>
  <si>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</si>
  <si>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</si>
  <si>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</si>
  <si>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</si>
  <si>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</si>
  <si>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</si>
  <si>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</si>
  <si>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</si>
  <si>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</si>
  <si>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</si>
  <si>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</si>
  <si>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</si>
  <si>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</si>
  <si>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</si>
  <si>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</si>
  <si>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</si>
  <si>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</si>
  <si>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</si>
  <si>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</si>
  <si>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</si>
  <si>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</si>
  <si>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</si>
  <si>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</si>
  <si>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</si>
  <si>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</si>
  <si>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</si>
  <si>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</si>
  <si>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</si>
  <si>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</si>
  <si>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</si>
  <si>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</si>
  <si>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</si>
  <si>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</si>
  <si>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</si>
  <si>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</si>
  <si>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</si>
  <si>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</si>
  <si>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</si>
  <si>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</si>
  <si>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</si>
  <si>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</si>
  <si>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</si>
  <si>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</si>
  <si>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</si>
  <si>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</si>
  <si>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</si>
  <si>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</si>
  <si>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</si>
  <si>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</si>
  <si>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</si>
  <si>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</si>
  <si>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</si>
  <si>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</si>
  <si>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</si>
  <si>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</si>
  <si>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</si>
  <si>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</si>
  <si>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</si>
  <si>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</si>
  <si>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</si>
  <si>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</si>
  <si>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</si>
  <si>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</si>
  <si>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</si>
  <si>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</si>
  <si>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</si>
  <si>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</si>
  <si>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</si>
  <si>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</si>
  <si>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</si>
  <si>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</si>
  <si>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</si>
  <si>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</si>
  <si>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</si>
  <si>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</si>
  <si>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</si>
  <si>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</si>
  <si>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</si>
  <si>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</si>
  <si>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</si>
  <si>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</si>
  <si>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</si>
  <si>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</si>
  <si>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</si>
  <si>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</si>
  <si>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</si>
  <si>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</si>
  <si>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</si>
  <si>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</si>
  <si>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</si>
  <si>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</si>
  <si>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</si>
  <si>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</si>
  <si>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</si>
  <si>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</si>
  <si>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</si>
  <si>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</si>
  <si>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</si>
  <si>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</si>
  <si>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</si>
  <si>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</si>
  <si>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</si>
  <si>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</si>
  <si>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</si>
  <si>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</si>
  <si>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</si>
  <si>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</si>
  <si>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</si>
  <si>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</si>
  <si>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</si>
  <si>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</si>
  <si>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</si>
  <si>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</si>
  <si>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</si>
  <si>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</si>
  <si>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</si>
  <si>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</si>
  <si>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</si>
  <si>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</si>
  <si>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</si>
  <si>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</si>
  <si>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</si>
  <si>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</si>
  <si>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</si>
  <si>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</si>
  <si>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</si>
  <si>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</si>
  <si>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</si>
  <si>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</si>
  <si>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</si>
  <si>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</si>
  <si>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</si>
  <si>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</si>
  <si>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</si>
  <si>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</si>
  <si>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</si>
  <si>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</si>
  <si>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</si>
  <si>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</si>
  <si>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</si>
  <si>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</si>
  <si>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</si>
  <si>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</si>
  <si>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</si>
  <si>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</si>
  <si>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</si>
  <si>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</si>
  <si>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</si>
  <si>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</si>
  <si>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</si>
  <si>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</si>
  <si>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</si>
  <si>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</si>
  <si>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</si>
  <si>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</si>
  <si>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</si>
  <si>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</si>
  <si>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</si>
  <si>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</si>
  <si>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</si>
  <si>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</si>
  <si>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</si>
  <si>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</si>
  <si>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</si>
  <si>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</si>
  <si>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</si>
  <si>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</si>
  <si>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</si>
  <si>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</si>
  <si>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</si>
  <si>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</si>
  <si>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</si>
  <si>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</si>
  <si>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</si>
  <si>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</si>
  <si>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</si>
  <si>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</si>
  <si>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</si>
  <si>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</si>
  <si>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</si>
  <si>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</si>
  <si>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</si>
  <si>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</si>
  <si>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</si>
  <si>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</si>
  <si>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</si>
  <si>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</si>
  <si>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</si>
  <si>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</si>
  <si>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</si>
  <si>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</si>
  <si>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</si>
  <si>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</si>
  <si>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</si>
  <si>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</si>
  <si>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</si>
  <si>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</si>
  <si>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</si>
  <si>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</si>
  <si>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</si>
  <si>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</si>
  <si>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</si>
  <si>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</si>
  <si>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</si>
  <si>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</si>
  <si>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</si>
  <si>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</si>
  <si>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</si>
  <si>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</si>
  <si>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</si>
  <si>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</si>
  <si>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</si>
  <si>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</si>
  <si>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</si>
  <si>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</si>
  <si>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</si>
  <si>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</si>
  <si>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</si>
  <si>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</si>
  <si>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</si>
  <si>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</si>
  <si>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</si>
  <si>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</si>
  <si>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</si>
  <si>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</si>
  <si>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</si>
  <si>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</si>
  <si>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</si>
  <si>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</si>
  <si>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</si>
  <si>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</si>
  <si>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</si>
  <si>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</si>
  <si>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</si>
  <si>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</si>
  <si>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</si>
  <si>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</si>
  <si>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</si>
  <si>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</si>
  <si>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</si>
  <si>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</si>
  <si>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</si>
  <si>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</si>
  <si>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</si>
  <si>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</si>
  <si>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</si>
  <si>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</si>
  <si>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</si>
  <si>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</si>
  <si>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</si>
  <si>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</si>
  <si>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</si>
  <si>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</si>
  <si>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</si>
  <si>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</si>
  <si>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</si>
  <si>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</si>
  <si>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</si>
  <si>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</si>
  <si>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</si>
  <si>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</si>
  <si>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</si>
  <si>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</si>
  <si>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</si>
  <si>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</si>
  <si>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</si>
  <si>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</si>
  <si>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</si>
  <si>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</si>
  <si>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</si>
  <si>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</si>
  <si>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</si>
  <si>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</si>
  <si>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</si>
  <si>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</si>
  <si>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</si>
  <si>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</si>
  <si>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</si>
  <si>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</si>
  <si>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</si>
  <si>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</si>
  <si>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</si>
  <si>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</si>
  <si>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</si>
  <si>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</si>
  <si>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</si>
  <si>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</si>
  <si>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</si>
  <si>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</si>
  <si>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</si>
  <si>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</si>
  <si>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</si>
  <si>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</si>
  <si>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</si>
  <si>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</si>
  <si>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</si>
  <si>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</si>
  <si>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</si>
  <si>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</si>
  <si>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</si>
  <si>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</si>
  <si>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</si>
  <si>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</si>
  <si>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</si>
  <si>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</si>
  <si>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</si>
  <si>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</si>
  <si>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</si>
  <si>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</si>
  <si>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</si>
  <si>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</si>
  <si>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</si>
  <si>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</si>
  <si>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</si>
  <si>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</si>
  <si>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</si>
  <si>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</si>
  <si>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</si>
  <si>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</si>
  <si>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</si>
  <si>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</si>
  <si>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</si>
  <si>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</si>
  <si>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</si>
  <si>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</si>
  <si>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</si>
  <si>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</si>
  <si>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</si>
  <si>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</si>
  <si>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</si>
  <si>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</si>
  <si>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</si>
  <si>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</si>
  <si>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</si>
  <si>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</si>
  <si>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</si>
  <si>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</si>
  <si>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</si>
  <si>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</si>
  <si>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</si>
  <si>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</si>
  <si>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</si>
  <si>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</si>
  <si>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</si>
  <si>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</si>
  <si>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</si>
  <si>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</si>
  <si>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</si>
  <si>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</si>
  <si>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</si>
  <si>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</si>
  <si>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</si>
  <si>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</si>
  <si>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</si>
  <si>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</si>
  <si>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</si>
  <si>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</si>
  <si>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</si>
  <si>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</si>
  <si>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</si>
  <si>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</si>
  <si>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</si>
  <si>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</si>
  <si>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</si>
  <si>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</si>
  <si>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</si>
  <si>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</si>
  <si>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</si>
  <si>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</si>
  <si>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</si>
  <si>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</si>
  <si>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</si>
  <si>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</si>
  <si>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</si>
  <si>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</si>
  <si>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</si>
  <si>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</si>
  <si>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</si>
  <si>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</si>
  <si>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</si>
  <si>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</si>
  <si>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</si>
  <si>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</si>
  <si>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</si>
  <si>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</si>
  <si>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</si>
  <si>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</si>
  <si>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</si>
  <si>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</si>
  <si>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</si>
  <si>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</si>
  <si>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</si>
  <si>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</si>
  <si>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</si>
  <si>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</si>
  <si>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</si>
  <si>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</si>
  <si>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</si>
  <si>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</si>
  <si>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</si>
  <si>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</si>
  <si>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</si>
  <si>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</si>
  <si>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</si>
  <si>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</si>
  <si>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</si>
  <si>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</si>
  <si>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</si>
  <si>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</si>
  <si>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</si>
  <si>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</si>
  <si>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</si>
  <si>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</si>
  <si>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</si>
  <si>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</si>
  <si>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</si>
  <si>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</si>
  <si>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</si>
  <si>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</si>
  <si>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</si>
  <si>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</si>
  <si>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</si>
  <si>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</si>
  <si>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</si>
  <si>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</si>
  <si>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</si>
  <si>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</si>
  <si>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</si>
  <si>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</si>
  <si>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</si>
  <si>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</si>
  <si>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</si>
  <si>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</si>
  <si>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</si>
  <si>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</si>
  <si>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</si>
  <si>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</si>
  <si>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</si>
  <si>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</si>
  <si>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</si>
  <si>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</si>
  <si>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</si>
  <si>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</si>
  <si>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</si>
  <si>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</si>
  <si>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</si>
  <si>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</si>
  <si>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</si>
  <si>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</si>
  <si>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</si>
  <si>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</si>
  <si>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</si>
  <si>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</si>
  <si>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</si>
  <si>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</si>
  <si>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</si>
  <si>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</si>
  <si>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</si>
  <si>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</si>
  <si>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</si>
  <si>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</si>
  <si>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</si>
  <si>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</si>
  <si>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</si>
  <si>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</si>
  <si>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</si>
  <si>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</si>
  <si>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</si>
  <si>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</si>
  <si>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</si>
  <si>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</si>
  <si>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</si>
  <si>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</si>
  <si>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</si>
  <si>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</si>
  <si>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</si>
  <si>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</si>
  <si>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</si>
  <si>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</si>
  <si>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</si>
  <si>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</si>
  <si>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</si>
  <si>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</si>
  <si>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</si>
  <si>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</si>
  <si>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</si>
  <si>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</si>
  <si>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</si>
  <si>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</si>
  <si>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</si>
  <si>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</si>
  <si>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</si>
  <si>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</si>
  <si>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</si>
  <si>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</si>
  <si>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</si>
  <si>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</si>
  <si>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</si>
  <si>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</si>
  <si>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</si>
  <si>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</si>
  <si>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</si>
  <si>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</si>
  <si>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</si>
  <si>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</si>
  <si>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</si>
  <si>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</si>
  <si>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</si>
  <si>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</si>
  <si>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</si>
  <si>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</si>
  <si>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</si>
  <si>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</si>
  <si>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</si>
  <si>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</si>
  <si>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</si>
  <si>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</si>
  <si>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</si>
  <si>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</si>
  <si>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</si>
  <si>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</si>
  <si>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</si>
  <si>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</si>
  <si>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</si>
  <si>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</si>
  <si>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</si>
  <si>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</si>
  <si>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</si>
  <si>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</si>
  <si>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</si>
  <si>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</si>
  <si>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</si>
  <si>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</si>
  <si>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</si>
  <si>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</si>
  <si>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</si>
  <si>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</si>
  <si>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</si>
  <si>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</si>
  <si>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</si>
  <si>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</si>
  <si>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</si>
  <si>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</si>
  <si>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</si>
  <si>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</si>
  <si>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</si>
  <si>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</si>
  <si>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</si>
  <si>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</si>
  <si>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</si>
  <si>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</si>
  <si>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</si>
  <si>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</si>
  <si>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</si>
  <si>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</si>
  <si>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</si>
  <si>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</si>
  <si>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</si>
  <si>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</si>
  <si>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</si>
  <si>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</si>
  <si>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</si>
  <si>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</si>
  <si>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</si>
  <si>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</si>
  <si>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</si>
  <si>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</si>
  <si>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</si>
  <si>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</si>
  <si>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</si>
  <si>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</si>
  <si>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</si>
  <si>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</si>
  <si>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</si>
  <si>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</si>
  <si>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</si>
  <si>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</si>
  <si>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</si>
  <si>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</si>
  <si>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</si>
  <si>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</si>
  <si>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</si>
  <si>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</si>
  <si>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</si>
  <si>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</si>
  <si>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</si>
  <si>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</si>
  <si>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</si>
  <si>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</si>
  <si>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</si>
  <si>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</si>
  <si>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</si>
  <si>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</si>
  <si>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</si>
  <si>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</si>
  <si>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</si>
  <si>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</si>
  <si>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</si>
  <si>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</si>
  <si>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</si>
  <si>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</si>
  <si>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</si>
  <si>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</si>
  <si>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</si>
  <si>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</si>
  <si>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</si>
  <si>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</si>
  <si>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</si>
  <si>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</si>
  <si>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</si>
  <si>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</si>
  <si>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</si>
  <si>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</si>
  <si>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</si>
  <si>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</si>
  <si>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</si>
  <si>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</si>
  <si>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</si>
  <si>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</si>
  <si>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</si>
  <si>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</si>
  <si>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</si>
  <si>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</si>
  <si>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</si>
  <si>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</si>
  <si>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</si>
  <si>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</si>
  <si>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</si>
  <si>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</si>
  <si>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</si>
  <si>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</si>
  <si>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</si>
  <si>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</si>
  <si>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</si>
  <si>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</si>
  <si>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</si>
  <si>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</si>
  <si>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</si>
  <si>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</si>
  <si>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</si>
  <si>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</si>
  <si>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</si>
  <si>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</si>
  <si>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</si>
  <si>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</si>
  <si>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</si>
  <si>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</si>
  <si>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</si>
  <si>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</si>
  <si>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</si>
  <si>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</si>
  <si>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</si>
  <si>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</si>
  <si>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</si>
  <si>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</si>
  <si>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</si>
  <si>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</si>
  <si>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</si>
  <si>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</si>
  <si>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</si>
  <si>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</si>
  <si>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</si>
  <si>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</si>
  <si>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</si>
  <si>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</si>
  <si>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</si>
  <si>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</si>
  <si>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</si>
  <si>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</si>
  <si>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</si>
  <si>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</si>
  <si>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</si>
  <si>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</si>
  <si>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</si>
  <si>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</si>
  <si>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</si>
  <si>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</si>
  <si>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</si>
  <si>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</si>
  <si>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</si>
  <si>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</si>
  <si>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</si>
  <si>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</si>
  <si>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</si>
  <si>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</si>
  <si>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</si>
  <si>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</si>
  <si>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</si>
  <si>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</si>
  <si>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</si>
  <si>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</si>
  <si>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</si>
  <si>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</si>
  <si>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</si>
  <si>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</si>
  <si>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</si>
  <si>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</si>
  <si>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</si>
  <si>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</si>
  <si>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</si>
  <si>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</si>
  <si>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</si>
  <si>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</si>
  <si>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</si>
  <si>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</si>
  <si>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</si>
  <si>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</si>
  <si>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</si>
  <si>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</si>
  <si>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</si>
  <si>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</si>
  <si>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</si>
  <si>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</si>
  <si>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</si>
  <si>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</si>
  <si>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</si>
  <si>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</si>
  <si>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</si>
  <si>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</si>
  <si>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</si>
  <si>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</si>
  <si>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</si>
  <si>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</si>
  <si>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</si>
  <si>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</si>
  <si>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</si>
  <si>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</si>
  <si>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</si>
  <si>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</si>
  <si>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</si>
  <si>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</si>
  <si>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</si>
  <si>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</si>
  <si>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</si>
  <si>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</si>
  <si>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</si>
  <si>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</si>
  <si>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</si>
  <si>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</si>
  <si>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</si>
  <si>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</si>
  <si>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</si>
  <si>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</si>
  <si>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</si>
  <si>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</si>
  <si>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</si>
  <si>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</si>
  <si>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</si>
  <si>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</si>
  <si>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</si>
  <si>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</si>
  <si>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</si>
  <si>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</si>
  <si>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</si>
  <si>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</si>
  <si>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</si>
  <si>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</si>
  <si>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</si>
  <si>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</si>
  <si>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</si>
  <si>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</si>
  <si>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</si>
  <si>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</si>
  <si>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</si>
  <si>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</si>
  <si>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</si>
  <si>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</si>
  <si>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</si>
  <si>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</si>
  <si>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</si>
  <si>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</si>
  <si>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</si>
  <si>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</si>
  <si>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</si>
  <si>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</si>
  <si>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</si>
  <si>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</si>
  <si>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</si>
  <si>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</si>
  <si>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</si>
  <si>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</si>
  <si>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</si>
  <si>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</si>
  <si>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</si>
  <si>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</si>
  <si>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</si>
  <si>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</si>
  <si>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</si>
  <si>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</si>
  <si>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</si>
  <si>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</si>
  <si>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</si>
  <si>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</si>
  <si>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</si>
  <si>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</si>
  <si>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</si>
  <si>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</si>
  <si>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</si>
  <si>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</si>
  <si>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</si>
  <si>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</si>
  <si>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</si>
  <si>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</si>
  <si>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</si>
  <si>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</si>
  <si>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</si>
  <si>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</si>
  <si>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</si>
  <si>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</si>
  <si>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</si>
  <si>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</si>
  <si>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</si>
  <si>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</si>
  <si>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</si>
  <si>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</si>
  <si>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</si>
  <si>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</si>
  <si>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</si>
  <si>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</si>
  <si>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</si>
  <si>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</si>
  <si>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</si>
  <si>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</si>
  <si>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</si>
  <si>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</si>
  <si>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</si>
  <si>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</si>
  <si>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</si>
  <si>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</si>
  <si>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</si>
  <si>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</si>
  <si>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</si>
  <si>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</si>
  <si>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</si>
  <si>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</si>
  <si>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</si>
  <si>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</si>
  <si>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</si>
  <si>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</si>
  <si>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</si>
  <si>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</si>
  <si>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</si>
  <si>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</si>
  <si>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</si>
  <si>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</si>
  <si>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</si>
  <si>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</si>
  <si>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</si>
  <si>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</si>
  <si>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</si>
  <si>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</si>
  <si>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</si>
  <si>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</si>
  <si>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</si>
  <si>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</si>
  <si>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</si>
  <si>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</si>
  <si>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</si>
  <si>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</si>
  <si>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</si>
  <si>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</si>
  <si>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</si>
  <si>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</si>
  <si>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</si>
  <si>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</si>
  <si>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</si>
  <si>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</si>
  <si>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</si>
  <si>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</si>
  <si>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</si>
  <si>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</si>
  <si>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</si>
  <si>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</si>
  <si>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</si>
  <si>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</si>
  <si>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</si>
  <si>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</si>
  <si>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</si>
  <si>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</si>
  <si>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</si>
  <si>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</si>
  <si>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</si>
  <si>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</si>
  <si>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</si>
  <si>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</si>
  <si>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</si>
  <si>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</si>
  <si>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</si>
  <si>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</si>
  <si>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</si>
  <si>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</si>
  <si>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</si>
  <si>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</si>
  <si>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</si>
  <si>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</si>
  <si>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</si>
  <si>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</si>
  <si>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</si>
  <si>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</si>
  <si>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</si>
  <si>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</si>
  <si>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</si>
  <si>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</si>
  <si>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</si>
  <si>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</si>
  <si>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</si>
  <si>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</si>
  <si>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</si>
  <si>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</si>
  <si>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</si>
  <si>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</si>
  <si>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</si>
  <si>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</si>
  <si>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</si>
  <si>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</si>
  <si>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</si>
  <si>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</si>
  <si>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</si>
  <si>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</si>
  <si>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</si>
  <si>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</si>
  <si>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</si>
  <si>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</si>
  <si>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</si>
  <si>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</si>
  <si>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</si>
  <si>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</si>
  <si>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</si>
  <si>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</si>
  <si>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</si>
  <si>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</si>
  <si>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</si>
  <si>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</si>
  <si>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</si>
  <si>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</si>
  <si>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</si>
  <si>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</si>
  <si>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</si>
  <si>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</si>
  <si>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</si>
  <si>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</si>
  <si>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</si>
  <si>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</si>
  <si>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</si>
  <si>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</si>
  <si>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</si>
  <si>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</si>
  <si>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</si>
  <si>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</si>
  <si>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</si>
  <si>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</si>
  <si>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</si>
  <si>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</si>
  <si>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</si>
  <si>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</si>
  <si>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</si>
  <si>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</si>
  <si>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</si>
  <si>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</si>
  <si>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</si>
  <si>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</si>
  <si>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</si>
  <si>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</si>
  <si>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</si>
  <si>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</si>
  <si>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</si>
  <si>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</si>
  <si>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</si>
  <si>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</si>
  <si>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</si>
  <si>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</si>
  <si>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</si>
  <si>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</si>
  <si>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</si>
  <si>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</si>
  <si>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</si>
  <si>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</si>
  <si>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</si>
  <si>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</si>
  <si>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</si>
  <si>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</si>
  <si>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</si>
  <si>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</si>
  <si>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</si>
  <si>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</si>
  <si>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</si>
  <si>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</si>
  <si>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</si>
  <si>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</si>
  <si>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</si>
  <si>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</si>
  <si>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</si>
  <si>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</si>
  <si>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</si>
  <si>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</si>
  <si>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</si>
  <si>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</si>
  <si>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</si>
  <si>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</si>
  <si>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</si>
  <si>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</si>
  <si>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</si>
  <si>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</si>
  <si>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</si>
  <si>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</si>
  <si>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</si>
  <si>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</si>
  <si>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</si>
  <si>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</si>
  <si>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</si>
  <si>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</si>
  <si>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</si>
  <si>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</si>
  <si>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</si>
  <si>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</si>
  <si>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</si>
  <si>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</si>
  <si>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</si>
  <si>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</si>
  <si>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</si>
  <si>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</si>
  <si>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</si>
  <si>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</si>
  <si>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</si>
  <si>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</si>
  <si>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</si>
  <si>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</si>
  <si>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</si>
  <si>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</si>
  <si>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</si>
  <si>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</si>
  <si>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</si>
  <si>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</si>
  <si>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</si>
  <si>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</si>
  <si>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</si>
  <si>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</si>
  <si>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</si>
  <si>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</si>
  <si>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</si>
  <si>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</si>
  <si>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</si>
  <si>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</si>
  <si>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</si>
  <si>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</si>
  <si>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</si>
  <si>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</si>
  <si>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</si>
  <si>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</si>
  <si>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</si>
  <si>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</si>
  <si>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</si>
  <si>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</si>
  <si>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</si>
  <si>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</si>
  <si>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</si>
  <si>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</si>
  <si>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</si>
  <si>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</si>
  <si>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</si>
  <si>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</si>
  <si>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</si>
  <si>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</si>
  <si>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</si>
  <si>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</si>
  <si>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</si>
  <si>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</si>
  <si>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</si>
  <si>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</si>
  <si>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</si>
  <si>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</si>
  <si>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</si>
  <si>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</si>
  <si>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</si>
  <si>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</si>
  <si>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</si>
  <si>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</si>
  <si>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</si>
  <si>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</si>
  <si>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</si>
  <si>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</si>
  <si>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</si>
  <si>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</si>
  <si>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</si>
  <si>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</si>
  <si>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</si>
  <si>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</si>
  <si>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</si>
  <si>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</si>
  <si>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</si>
  <si>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</si>
  <si>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</si>
  <si>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</si>
  <si>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</si>
  <si>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</si>
  <si>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</si>
  <si>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</si>
  <si>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</si>
  <si>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</si>
  <si>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</si>
  <si>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</si>
  <si>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</si>
  <si>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</si>
  <si>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</si>
  <si>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</si>
  <si>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</si>
  <si>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</si>
  <si>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</si>
  <si>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</si>
  <si>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</si>
  <si>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</si>
  <si>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</si>
  <si>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</si>
  <si>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</si>
  <si>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</si>
  <si>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</si>
  <si>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</si>
  <si>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</si>
  <si>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</si>
  <si>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</si>
  <si>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</si>
  <si>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</si>
  <si>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</si>
  <si>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</si>
  <si>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</si>
  <si>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</si>
  <si>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</si>
  <si>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</si>
  <si>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</si>
  <si>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</si>
  <si>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</si>
  <si>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</si>
  <si>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</si>
  <si>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</si>
  <si>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</si>
  <si>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</si>
  <si>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</si>
  <si>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</si>
  <si>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</si>
  <si>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</si>
  <si>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</si>
  <si>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</si>
  <si>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</si>
  <si>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</si>
  <si>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</si>
  <si>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</si>
  <si>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</si>
  <si>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</si>
  <si>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</si>
  <si>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</si>
  <si>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</si>
  <si>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</si>
  <si>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</si>
  <si>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</si>
  <si>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</si>
  <si>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</si>
  <si>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</si>
  <si>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</si>
  <si>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</si>
  <si>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</si>
  <si>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</si>
  <si>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</si>
  <si>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</si>
  <si>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</si>
  <si>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</si>
  <si>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</si>
  <si>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</si>
  <si>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</si>
  <si>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</si>
  <si>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</si>
  <si>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</si>
  <si>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</si>
  <si>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</si>
  <si>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</si>
  <si>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</si>
  <si>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</si>
  <si>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</si>
  <si>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</si>
  <si>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</si>
  <si>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</si>
  <si>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</si>
  <si>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</si>
  <si>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</si>
  <si>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</si>
  <si>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</si>
  <si>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</si>
  <si>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</si>
  <si>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</si>
  <si>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</si>
  <si>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</si>
  <si>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</si>
  <si>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</si>
  <si>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</si>
  <si>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</si>
  <si>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</si>
  <si>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</si>
  <si>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</si>
  <si>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</si>
  <si>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</si>
  <si>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</si>
  <si>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</si>
  <si>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</si>
  <si>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</si>
  <si>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</si>
  <si>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</si>
  <si>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</si>
  <si>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</si>
  <si>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</si>
  <si>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</si>
  <si>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</si>
  <si>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</si>
  <si>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</si>
  <si>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</si>
  <si>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</si>
  <si>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</si>
  <si>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</si>
  <si>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</si>
  <si>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</si>
  <si>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</si>
  <si>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</si>
  <si>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</si>
  <si>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</si>
  <si>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</si>
  <si>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</si>
  <si>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</si>
  <si>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</si>
  <si>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</si>
  <si>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</si>
  <si>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</si>
  <si>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</si>
  <si>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</si>
  <si>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</si>
  <si>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</si>
  <si>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</si>
  <si>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</si>
  <si>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</si>
  <si>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</si>
  <si>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</si>
  <si>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</si>
  <si>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</si>
  <si>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</si>
  <si>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</si>
  <si>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</si>
  <si>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</si>
  <si>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</si>
  <si>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</si>
  <si>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</si>
  <si>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</si>
  <si>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</si>
  <si>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</si>
  <si>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</si>
  <si>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</si>
  <si>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</si>
  <si>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</si>
  <si>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</si>
  <si>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</si>
  <si>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</si>
  <si>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</si>
  <si>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</si>
  <si>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</si>
  <si>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</si>
  <si>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</si>
  <si>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</si>
  <si>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</si>
  <si>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</si>
  <si>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</si>
  <si>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</si>
  <si>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</si>
  <si>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</si>
  <si>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</si>
  <si>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</si>
  <si>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</si>
  <si>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</si>
  <si>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</si>
  <si>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</si>
  <si>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</si>
  <si>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</si>
  <si>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</si>
  <si>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</si>
  <si>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</si>
  <si>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</si>
  <si>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</si>
  <si>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</si>
  <si>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</si>
  <si>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</si>
  <si>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</si>
  <si>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</si>
  <si>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</si>
  <si>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</si>
  <si>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</si>
  <si>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</si>
  <si>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</si>
  <si>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</si>
  <si>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</si>
  <si>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</si>
  <si>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</si>
  <si>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</si>
  <si>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</si>
  <si>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</si>
  <si>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</si>
  <si>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</si>
  <si>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</si>
  <si>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</si>
  <si>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</si>
  <si>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</si>
  <si>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</si>
  <si>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</si>
  <si>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</si>
  <si>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</si>
  <si>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</si>
  <si>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</si>
  <si>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</si>
  <si>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</si>
  <si>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</si>
  <si>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</si>
  <si>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</si>
  <si>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</si>
  <si>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</si>
  <si>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</si>
  <si>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</si>
  <si>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</si>
  <si>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</si>
  <si>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</si>
  <si>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</si>
  <si>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</si>
  <si>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</si>
  <si>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</si>
  <si>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</si>
  <si>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</si>
  <si>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</si>
  <si>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</si>
  <si>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</si>
  <si>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</si>
  <si>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</si>
  <si>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</si>
  <si>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</si>
  <si>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</si>
  <si>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</si>
  <si>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</si>
  <si>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</si>
  <si>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</si>
  <si>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</si>
  <si>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</si>
  <si>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</si>
  <si>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</si>
  <si>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</si>
  <si>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</si>
  <si>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</si>
  <si>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</si>
  <si>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</si>
  <si>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</si>
  <si>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</si>
  <si>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</si>
  <si>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</si>
  <si>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</si>
  <si>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</si>
  <si>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</si>
  <si>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</si>
  <si>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</si>
  <si>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</si>
  <si>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</si>
  <si>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</si>
  <si>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</si>
  <si>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</si>
  <si>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</si>
  <si>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</si>
  <si>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</si>
  <si>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</si>
  <si>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</si>
  <si>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</si>
  <si>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</si>
  <si>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</si>
  <si>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</si>
  <si>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</si>
  <si>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</si>
  <si>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</si>
  <si>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</si>
  <si>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</si>
  <si>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</si>
  <si>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</si>
  <si>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</si>
  <si>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</si>
  <si>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</si>
  <si>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</si>
  <si>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</si>
  <si>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</si>
  <si>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</si>
  <si>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</si>
  <si>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</si>
  <si>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</si>
  <si>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</si>
  <si>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</si>
  <si>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</si>
  <si>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</si>
  <si>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</si>
  <si>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</si>
  <si>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</si>
  <si>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</si>
  <si>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</si>
  <si>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</si>
  <si>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</si>
  <si>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</si>
  <si>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</si>
  <si>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</si>
  <si>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</si>
  <si>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</si>
  <si>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</si>
  <si>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</si>
  <si>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</si>
  <si>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</si>
  <si>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</si>
  <si>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</si>
  <si>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</si>
  <si>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</si>
  <si>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</si>
  <si>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</si>
  <si>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</si>
  <si>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</si>
  <si>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</si>
  <si>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</si>
  <si>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</si>
  <si>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</si>
  <si>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</si>
  <si>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</si>
  <si>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</si>
  <si>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</si>
  <si>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</si>
  <si>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</si>
  <si>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</si>
  <si>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</si>
  <si>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</si>
  <si>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</si>
  <si>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</si>
  <si>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</si>
  <si>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</si>
  <si>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</si>
  <si>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</si>
  <si>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</si>
  <si>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</si>
  <si>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</si>
  <si>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</si>
  <si>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</si>
  <si>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</si>
  <si>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</si>
  <si>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</si>
  <si>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</si>
  <si>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</si>
  <si>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</si>
  <si>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</si>
  <si>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</si>
  <si>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</si>
  <si>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</si>
  <si>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</si>
  <si>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</si>
  <si>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</si>
  <si>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</si>
  <si>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</si>
  <si>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</si>
  <si>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</si>
  <si>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</si>
  <si>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</si>
  <si>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</si>
  <si>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</si>
  <si>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</si>
  <si>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</si>
  <si>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</si>
  <si>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</si>
  <si>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</si>
  <si>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</si>
  <si>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</si>
  <si>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</si>
  <si>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</si>
  <si>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</si>
  <si>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</si>
  <si>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</si>
  <si>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</si>
  <si>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</si>
  <si>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</si>
  <si>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</si>
  <si>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</si>
  <si>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</si>
  <si>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</si>
  <si>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</si>
  <si>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</si>
  <si>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</si>
  <si>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</si>
  <si>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</si>
  <si>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</si>
  <si>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</si>
  <si>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</si>
  <si>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</si>
  <si>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</si>
  <si>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</si>
  <si>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</si>
  <si>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</si>
  <si>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</si>
  <si>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</si>
  <si>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</si>
  <si>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</si>
  <si>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</si>
  <si>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</si>
  <si>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</si>
  <si>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</si>
  <si>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</si>
  <si>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</si>
  <si>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</si>
  <si>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</si>
  <si>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</si>
  <si>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</si>
  <si>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</si>
  <si>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</si>
  <si>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</si>
  <si>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</si>
  <si>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</si>
  <si>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</si>
  <si>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</si>
  <si>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</si>
  <si>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</si>
  <si>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</si>
  <si>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</si>
  <si>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</si>
  <si>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</si>
  <si>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</si>
  <si>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</si>
  <si>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</si>
  <si>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</si>
  <si>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</si>
  <si>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</si>
  <si>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</si>
  <si>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</si>
  <si>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</si>
  <si>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</si>
  <si>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</si>
  <si>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</si>
  <si>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</si>
  <si>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</si>
  <si>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</si>
  <si>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</si>
  <si>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</si>
  <si>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</si>
  <si>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</si>
  <si>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</si>
  <si>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</si>
  <si>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</si>
  <si>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</si>
  <si>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</si>
  <si>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</si>
  <si>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</si>
  <si>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</si>
  <si>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</si>
  <si>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</si>
  <si>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</si>
  <si>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</si>
  <si>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</si>
  <si>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</si>
  <si>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</si>
  <si>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</si>
  <si>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</si>
  <si>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</si>
  <si>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</si>
  <si>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</si>
  <si>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</si>
  <si>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</si>
  <si>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</si>
  <si>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</si>
  <si>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</si>
  <si>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</si>
  <si>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</si>
  <si>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</si>
  <si>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</si>
  <si>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</si>
  <si>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</si>
  <si>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</si>
  <si>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</si>
  <si>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</si>
  <si>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</si>
  <si>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</si>
  <si>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</si>
  <si>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</si>
  <si>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</si>
  <si>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</si>
  <si>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</si>
  <si>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</si>
  <si>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</si>
  <si>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</si>
  <si>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</si>
  <si>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</si>
  <si>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</si>
  <si>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</si>
  <si>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</si>
  <si>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</si>
  <si>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</si>
  <si>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</si>
  <si>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</si>
  <si>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</si>
  <si>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</si>
  <si>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</si>
  <si>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</si>
  <si>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</si>
  <si>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</si>
  <si>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</si>
  <si>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</si>
  <si>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</si>
  <si>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</si>
  <si>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</si>
  <si>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</si>
  <si>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</si>
  <si>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</si>
  <si>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</si>
  <si>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</si>
  <si>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</si>
  <si>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</si>
  <si>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</si>
  <si>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</si>
  <si>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</si>
  <si>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</si>
  <si>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</si>
  <si>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</si>
  <si>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</si>
  <si>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</si>
  <si>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</si>
  <si>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</si>
  <si>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</si>
  <si>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</si>
  <si>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</si>
  <si>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</si>
  <si>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</si>
  <si>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</si>
  <si>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</si>
  <si>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</si>
  <si>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</si>
  <si>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</si>
  <si>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</si>
  <si>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</si>
  <si>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</si>
  <si>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</si>
  <si>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</si>
  <si>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</si>
  <si>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</si>
  <si>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</si>
  <si>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</si>
  <si>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</si>
  <si>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</si>
  <si>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</si>
  <si>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</si>
  <si>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</si>
  <si>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</si>
  <si>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</si>
  <si>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</si>
  <si>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</si>
  <si>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</si>
  <si>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</si>
  <si>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</si>
  <si>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</si>
  <si>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</si>
  <si>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</si>
  <si>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</si>
  <si>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</si>
  <si>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</si>
  <si>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</si>
  <si>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</si>
  <si>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</si>
  <si>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</si>
  <si>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</si>
  <si>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</si>
  <si>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</si>
  <si>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</si>
  <si>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</si>
  <si>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</si>
  <si>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</si>
  <si>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</si>
  <si>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</si>
  <si>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</si>
  <si>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</si>
  <si>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</si>
  <si>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</si>
  <si>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</si>
  <si>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</si>
  <si>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</si>
  <si>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</si>
  <si>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</si>
  <si>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</si>
  <si>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</si>
  <si>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</si>
  <si>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</si>
  <si>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</si>
  <si>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</si>
  <si>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</si>
  <si>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</si>
  <si>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</si>
  <si>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</si>
  <si>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</si>
  <si>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</si>
  <si>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</si>
  <si>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</si>
  <si>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</si>
  <si>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</si>
  <si>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</si>
  <si>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</si>
  <si>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</si>
  <si>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</si>
  <si>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</si>
  <si>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</si>
  <si>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</si>
  <si>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</si>
  <si>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</si>
  <si>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</si>
  <si>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</si>
  <si>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</si>
  <si>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</si>
  <si>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</si>
  <si>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</si>
  <si>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</si>
  <si>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</si>
  <si>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</si>
  <si>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</si>
  <si>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</si>
  <si>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</si>
  <si>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</si>
  <si>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</si>
  <si>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</si>
  <si>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</si>
  <si>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</si>
  <si>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</si>
  <si>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</si>
  <si>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</si>
  <si>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</si>
  <si>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</si>
  <si>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</si>
  <si>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</si>
  <si>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</si>
  <si>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</si>
  <si>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</si>
  <si>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</si>
  <si>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</si>
  <si>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</si>
  <si>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</si>
  <si>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</si>
  <si>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</si>
  <si>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</si>
  <si>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</si>
  <si>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</si>
  <si>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</si>
  <si>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</si>
  <si>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</si>
  <si>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</si>
  <si>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</si>
  <si>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</si>
  <si>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</si>
  <si>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</si>
  <si>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</si>
  <si>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</si>
  <si>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</si>
  <si>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</si>
  <si>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</si>
  <si>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</si>
  <si>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</si>
  <si>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</si>
  <si>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</si>
  <si>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</si>
  <si>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</si>
  <si>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</si>
  <si>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</si>
  <si>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</si>
  <si>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</si>
  <si>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</si>
  <si>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</si>
  <si>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</si>
  <si>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</si>
  <si>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</si>
  <si>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</si>
  <si>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</si>
  <si>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</si>
  <si>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</si>
  <si>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</si>
  <si>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</si>
  <si>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</si>
  <si>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</si>
  <si>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</si>
  <si>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</si>
  <si>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</si>
  <si>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</si>
  <si>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</si>
  <si>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</si>
  <si>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</si>
  <si>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</si>
  <si>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</si>
  <si>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</si>
  <si>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</si>
  <si>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</si>
  <si>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</si>
  <si>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</si>
  <si>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</si>
  <si>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</si>
  <si>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</si>
  <si>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</si>
  <si>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</si>
  <si>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</si>
  <si>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</si>
  <si>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</si>
  <si>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</si>
  <si>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</si>
  <si>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</si>
  <si>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</si>
  <si>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</si>
  <si>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</si>
  <si>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</si>
  <si>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</si>
  <si>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</si>
  <si>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</si>
  <si>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</si>
  <si>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</si>
  <si>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</si>
  <si>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</si>
  <si>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</si>
  <si>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</si>
  <si>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</si>
  <si>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</si>
  <si>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</si>
  <si>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</si>
  <si>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</si>
  <si>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</si>
  <si>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</si>
  <si>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</si>
  <si>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</si>
  <si>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</si>
  <si>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</si>
  <si>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</si>
  <si>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</si>
  <si>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</si>
  <si>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</si>
  <si>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</si>
  <si>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</si>
  <si>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</si>
  <si>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</si>
  <si>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</si>
  <si>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</si>
  <si>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</si>
  <si>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</si>
  <si>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</si>
  <si>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</si>
  <si>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</si>
  <si>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</si>
  <si>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</si>
  <si>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</si>
  <si>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</si>
  <si>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</si>
  <si>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</si>
  <si>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</si>
  <si>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</si>
  <si>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</si>
  <si>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</si>
  <si>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</si>
  <si>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</si>
  <si>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</si>
  <si>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</si>
  <si>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</si>
  <si>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</si>
  <si>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</si>
  <si>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</si>
  <si>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</si>
  <si>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</si>
  <si>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</si>
  <si>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</si>
  <si>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</si>
  <si>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</si>
  <si>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</si>
  <si>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</si>
  <si>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</si>
  <si>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</si>
  <si>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</si>
  <si>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</si>
  <si>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</si>
  <si>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</si>
  <si>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</si>
  <si>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</si>
  <si>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</si>
  <si>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</si>
  <si>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</si>
  <si>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</si>
  <si>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</si>
  <si>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</si>
  <si>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</si>
  <si>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</si>
  <si>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</si>
  <si>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</si>
  <si>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</si>
  <si>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</si>
  <si>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</si>
  <si>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</si>
  <si>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</si>
  <si>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</si>
  <si>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</si>
  <si>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</si>
  <si>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</si>
  <si>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</si>
  <si>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</si>
  <si>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</si>
  <si>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</si>
  <si>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</si>
  <si>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</si>
  <si>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</si>
  <si>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</si>
  <si>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</si>
  <si>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</si>
  <si>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</si>
  <si>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</si>
  <si>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</si>
  <si>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</si>
  <si>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</si>
  <si>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</si>
  <si>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</si>
  <si>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</si>
  <si>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</si>
  <si>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</si>
  <si>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</si>
  <si>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</si>
  <si>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</si>
  <si>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</si>
  <si>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</si>
  <si>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</si>
  <si>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</si>
  <si>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</si>
  <si>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</si>
  <si>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</si>
  <si>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</si>
  <si>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</si>
  <si>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</si>
  <si>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</si>
  <si>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</si>
  <si>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</si>
  <si>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</si>
  <si>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</si>
  <si>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</si>
  <si>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</si>
  <si>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</si>
  <si>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</si>
  <si>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</si>
  <si>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</si>
  <si>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</si>
  <si>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</si>
  <si>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</si>
  <si>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</si>
  <si>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</si>
  <si>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</si>
  <si>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</si>
  <si>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</si>
  <si>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</si>
  <si>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</si>
  <si>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</si>
  <si>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</si>
  <si>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</si>
  <si>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</si>
  <si>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</si>
  <si>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</si>
  <si>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</si>
  <si>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</si>
  <si>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</si>
  <si>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</si>
  <si>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</si>
  <si>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</si>
  <si>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</si>
  <si>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</si>
  <si>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</si>
  <si>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</si>
  <si>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</si>
  <si>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</si>
  <si>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</si>
  <si>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</si>
  <si>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</si>
  <si>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</si>
  <si>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</si>
  <si>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</si>
  <si>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</si>
  <si>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</si>
  <si>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</si>
  <si>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</si>
  <si>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</si>
  <si>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</si>
  <si>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</si>
  <si>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</si>
  <si>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</si>
  <si>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</si>
  <si>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</si>
  <si>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</si>
  <si>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</si>
  <si>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</si>
  <si>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</si>
  <si>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</si>
  <si>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</si>
  <si>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</si>
  <si>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</si>
  <si>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</si>
  <si>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</si>
  <si>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</si>
  <si>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</si>
  <si>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</si>
  <si>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</si>
  <si>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</si>
  <si>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</si>
  <si>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</si>
  <si>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</si>
  <si>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</si>
  <si>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</si>
  <si>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</si>
  <si>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</si>
  <si>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</si>
  <si>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</si>
  <si>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</si>
  <si>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</si>
  <si>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</si>
  <si>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</si>
  <si>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</si>
  <si>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</si>
  <si>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</si>
  <si>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</si>
  <si>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</si>
  <si>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</si>
  <si>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</si>
  <si>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</si>
  <si>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</si>
  <si>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</si>
  <si>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</si>
  <si>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</si>
  <si>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</si>
  <si>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</si>
  <si>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</si>
  <si>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</si>
  <si>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</si>
  <si>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</si>
  <si>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</si>
  <si>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</si>
  <si>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</si>
  <si>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</si>
  <si>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</si>
  <si>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</si>
  <si>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</si>
  <si>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</si>
  <si>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</si>
  <si>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</si>
  <si>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</si>
  <si>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</si>
  <si>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</si>
  <si>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</si>
  <si>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</si>
  <si>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</si>
  <si>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</si>
  <si>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</si>
  <si>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</si>
  <si>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</si>
  <si>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</si>
  <si>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</si>
  <si>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</si>
  <si>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</si>
  <si>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</si>
  <si>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</si>
  <si>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</si>
  <si>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</si>
  <si>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</si>
  <si>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</si>
  <si>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</si>
  <si>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</si>
  <si>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</si>
  <si>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</si>
  <si>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</si>
  <si>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</si>
  <si>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</si>
  <si>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</si>
  <si>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</si>
  <si>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</si>
  <si>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</si>
  <si>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</si>
  <si>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</si>
  <si>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</si>
  <si>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</si>
  <si>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</si>
  <si>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</si>
  <si>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</si>
  <si>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</si>
  <si>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</si>
  <si>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</si>
  <si>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</si>
  <si>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</si>
  <si>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</si>
  <si>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</si>
  <si>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</si>
  <si>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</si>
  <si>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</si>
  <si>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</si>
  <si>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</si>
  <si>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</si>
  <si>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</si>
  <si>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</si>
  <si>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</si>
  <si>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</si>
  <si>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</si>
  <si>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</si>
  <si>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</si>
  <si>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</si>
  <si>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</si>
  <si>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</si>
  <si>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</si>
  <si>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</si>
  <si>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</si>
  <si>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</si>
  <si>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</si>
  <si>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</si>
  <si>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</si>
  <si>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</si>
  <si>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</si>
  <si>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</si>
  <si>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</si>
  <si>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</si>
  <si>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</si>
  <si>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</si>
  <si>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</si>
  <si>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</si>
  <si>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</si>
  <si>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</si>
  <si>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</si>
  <si>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</si>
  <si>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</si>
  <si>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</si>
  <si>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</si>
  <si>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</si>
  <si>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</si>
  <si>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</si>
  <si>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</si>
  <si>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</si>
  <si>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</si>
  <si>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</si>
  <si>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</si>
  <si>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</si>
  <si>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</si>
  <si>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</si>
  <si>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</si>
  <si>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</si>
  <si>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</si>
  <si>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</si>
  <si>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</si>
  <si>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</si>
  <si>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</si>
  <si>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</si>
  <si>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</si>
  <si>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</si>
  <si>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</si>
  <si>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</si>
  <si>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</si>
  <si>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</si>
  <si>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</si>
  <si>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</si>
  <si>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</si>
  <si>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</si>
  <si>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</si>
  <si>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</si>
  <si>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</si>
  <si>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</si>
  <si>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</si>
  <si>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</si>
  <si>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</si>
  <si>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</si>
  <si>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</si>
  <si>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</si>
  <si>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</si>
  <si>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</si>
  <si>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</si>
  <si>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</si>
  <si>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</si>
  <si>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</si>
  <si>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</si>
  <si>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</si>
  <si>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</si>
  <si>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</si>
  <si>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</si>
  <si>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</si>
  <si>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</si>
  <si>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</si>
  <si>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</si>
  <si>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</si>
  <si>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</si>
  <si>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</si>
  <si>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</si>
  <si>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</si>
  <si>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</si>
  <si>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</si>
  <si>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</si>
  <si>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</si>
  <si>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</si>
  <si>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</si>
  <si>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</si>
  <si>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</si>
  <si>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</si>
  <si>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</si>
  <si>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</si>
  <si>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</si>
  <si>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</si>
  <si>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</si>
  <si>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</si>
  <si>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</si>
  <si>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</si>
  <si>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</si>
  <si>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</si>
  <si>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</si>
  <si>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</si>
  <si>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</si>
  <si>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</si>
  <si>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</si>
  <si>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</si>
  <si>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</si>
  <si>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</si>
  <si>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</si>
  <si>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</si>
  <si>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</si>
  <si>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</si>
  <si>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</si>
  <si>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</si>
  <si>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</si>
  <si>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</si>
  <si>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</si>
  <si>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</si>
  <si>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</si>
  <si>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</si>
  <si>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</si>
  <si>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</si>
  <si>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</si>
  <si>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</si>
  <si>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</si>
  <si>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</si>
  <si>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</si>
  <si>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</si>
  <si>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</si>
  <si>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</si>
  <si>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</si>
  <si>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</si>
  <si>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</si>
  <si>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</si>
  <si>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</si>
  <si>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</si>
  <si>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</si>
  <si>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</si>
  <si>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</si>
  <si>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</si>
  <si>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</si>
  <si>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</si>
  <si>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</si>
  <si>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</si>
  <si>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</si>
  <si>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</si>
  <si>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</si>
  <si>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</si>
  <si>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</si>
  <si>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</si>
  <si>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</si>
  <si>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</si>
  <si>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</si>
  <si>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</si>
  <si>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</si>
  <si>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</si>
  <si>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</si>
  <si>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</si>
  <si>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</si>
  <si>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</si>
  <si>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</si>
  <si>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</si>
  <si>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</si>
  <si>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</si>
  <si>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</si>
  <si>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</si>
  <si>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</si>
  <si>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</si>
  <si>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</si>
  <si>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</si>
  <si>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</si>
  <si>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</si>
  <si>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</si>
  <si>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</si>
  <si>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</si>
  <si>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</si>
  <si>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</si>
  <si>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</si>
  <si>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</si>
  <si>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</si>
  <si>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</si>
  <si>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</si>
  <si>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</si>
  <si>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</si>
  <si>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</si>
  <si>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</si>
  <si>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</si>
  <si>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</si>
  <si>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</si>
  <si>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</si>
  <si>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</si>
  <si>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</si>
  <si>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</si>
  <si>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</si>
  <si>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</si>
  <si>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</si>
  <si>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</si>
  <si>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</si>
  <si>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</si>
  <si>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</si>
  <si>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</si>
  <si>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</si>
  <si>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</si>
  <si>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</si>
  <si>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</si>
  <si>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</si>
  <si>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</si>
  <si>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</si>
  <si>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</si>
  <si>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</si>
  <si>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</si>
  <si>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</si>
  <si>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</si>
  <si>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</si>
  <si>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</si>
  <si>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</si>
  <si>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</si>
  <si>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</si>
  <si>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</si>
  <si>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</si>
  <si>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</si>
  <si>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</si>
  <si>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</si>
  <si>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</si>
  <si>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</si>
  <si>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</si>
  <si>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</si>
  <si>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</si>
  <si>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</si>
  <si>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</si>
  <si>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</si>
  <si>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</si>
  <si>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</si>
  <si>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</si>
  <si>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</si>
  <si>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</si>
  <si>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</si>
  <si>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</si>
  <si>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</si>
  <si>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</si>
  <si>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</si>
  <si>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</si>
  <si>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</si>
  <si>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</si>
  <si>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</si>
  <si>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</si>
  <si>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</si>
  <si>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</si>
  <si>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</si>
  <si>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</si>
  <si>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</si>
  <si>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</si>
  <si>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</si>
  <si>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</si>
  <si>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</si>
  <si>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</si>
  <si>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</si>
  <si>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</si>
  <si>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</si>
  <si>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</si>
  <si>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</si>
  <si>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</si>
  <si>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</si>
  <si>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</si>
  <si>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</si>
  <si>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</si>
  <si>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</si>
  <si>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</si>
  <si>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</si>
  <si>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</si>
  <si>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</si>
  <si>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</si>
  <si>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</si>
  <si>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</si>
  <si>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</si>
  <si>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</si>
  <si>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</si>
  <si>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</si>
  <si>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</si>
  <si>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</si>
  <si>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</si>
  <si>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</si>
  <si>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</si>
  <si>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</si>
  <si>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</si>
  <si>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</si>
  <si>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</si>
  <si>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</si>
  <si>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</si>
  <si>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</si>
  <si>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</si>
  <si>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</si>
  <si>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</si>
  <si>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</si>
  <si>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</si>
  <si>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</si>
  <si>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</si>
  <si>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</si>
  <si>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</si>
  <si>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</si>
  <si>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</si>
  <si>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</si>
  <si>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</si>
  <si>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</si>
  <si>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</si>
  <si>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</si>
  <si>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</si>
  <si>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</si>
  <si>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</si>
  <si>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</si>
  <si>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</si>
  <si>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</si>
  <si>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</si>
  <si>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</si>
  <si>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</si>
  <si>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</si>
  <si>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</si>
  <si>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</si>
  <si>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</si>
  <si>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</si>
  <si>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</si>
  <si>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</si>
  <si>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</si>
  <si>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</si>
  <si>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</si>
  <si>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</si>
  <si>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</si>
  <si>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</si>
  <si>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</si>
  <si>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</si>
  <si>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</si>
  <si>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</si>
  <si>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</si>
  <si>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</si>
  <si>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</si>
  <si>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</si>
  <si>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</si>
  <si>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</si>
  <si>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</si>
  <si>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</si>
  <si>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</si>
  <si>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</si>
  <si>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</si>
  <si>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</si>
  <si>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</si>
  <si>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</si>
  <si>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</si>
  <si>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</si>
  <si>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</si>
  <si>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</si>
  <si>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</si>
  <si>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</si>
  <si>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</si>
  <si>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</si>
  <si>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</si>
  <si>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</si>
  <si>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</si>
  <si>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</si>
  <si>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</si>
  <si>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</si>
  <si>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</si>
  <si>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</si>
  <si>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</si>
  <si>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</si>
  <si>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</si>
  <si>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</si>
  <si>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</si>
  <si>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</si>
  <si>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</si>
  <si>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</si>
  <si>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</si>
  <si>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</si>
  <si>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</si>
  <si>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</si>
  <si>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</si>
  <si>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</si>
  <si>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</si>
  <si>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</si>
  <si>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</si>
  <si>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</si>
  <si>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</si>
  <si>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</si>
  <si>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</si>
  <si>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</si>
  <si>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</si>
  <si>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</si>
  <si>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</si>
  <si>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</si>
  <si>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</si>
  <si>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</si>
  <si>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</si>
  <si>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</si>
  <si>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</si>
  <si>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</si>
  <si>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</si>
  <si>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</si>
  <si>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</si>
  <si>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</si>
  <si>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</si>
  <si>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</si>
  <si>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</si>
  <si>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</si>
  <si>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</si>
  <si>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</si>
  <si>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</si>
  <si>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</si>
  <si>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</si>
  <si>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</si>
  <si>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</si>
  <si>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</si>
  <si>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</si>
  <si>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</si>
  <si>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</si>
  <si>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</si>
  <si>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</si>
  <si>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</si>
  <si>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</si>
  <si>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</si>
  <si>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</si>
  <si>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</si>
  <si>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</si>
  <si>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</si>
  <si>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</si>
  <si>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</si>
  <si>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</si>
  <si>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</si>
  <si>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</si>
  <si>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</si>
  <si>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</si>
  <si>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</si>
  <si>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</si>
  <si>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</si>
  <si>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</si>
  <si>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</si>
  <si>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</si>
  <si>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</si>
  <si>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</si>
  <si>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</si>
  <si>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</si>
  <si>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</si>
  <si>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</si>
  <si>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</si>
  <si>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</si>
  <si>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</si>
  <si>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</si>
  <si>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</si>
  <si>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</si>
  <si>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</si>
  <si>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</si>
  <si>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</si>
  <si>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</si>
  <si>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</si>
  <si>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</si>
  <si>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</si>
  <si>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</si>
  <si>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</si>
  <si>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</si>
  <si>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</si>
  <si>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</si>
  <si>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</si>
  <si>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</si>
  <si>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</si>
  <si>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</si>
  <si>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</si>
  <si>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</si>
  <si>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</si>
  <si>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</si>
  <si>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</si>
  <si>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</si>
  <si>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</si>
  <si>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</si>
  <si>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</si>
  <si>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</si>
  <si>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</si>
  <si>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</si>
  <si>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</si>
  <si>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</si>
  <si>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</si>
  <si>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</si>
  <si>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</si>
  <si>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</si>
  <si>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</si>
  <si>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</si>
  <si>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</si>
  <si>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</si>
  <si>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</si>
  <si>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</si>
  <si>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</si>
  <si>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</si>
  <si>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</si>
  <si>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</si>
  <si>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</si>
  <si>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</si>
  <si>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</si>
  <si>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</si>
  <si>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</si>
  <si>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</si>
  <si>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</si>
  <si>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</si>
  <si>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</si>
  <si>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</si>
  <si>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</si>
  <si>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</si>
  <si>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</si>
  <si>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</si>
  <si>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</si>
  <si>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</si>
  <si>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</si>
  <si>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</si>
  <si>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</si>
  <si>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</si>
  <si>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</si>
  <si>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</si>
  <si>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</si>
  <si>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</si>
  <si>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</si>
  <si>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</si>
  <si>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</si>
  <si>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</si>
  <si>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</si>
  <si>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</si>
  <si>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</si>
  <si>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</si>
  <si>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</si>
  <si>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</si>
  <si>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</si>
  <si>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</si>
  <si>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</si>
  <si>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</si>
  <si>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</si>
  <si>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</si>
  <si>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</si>
  <si>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</si>
  <si>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</si>
  <si>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</si>
  <si>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</si>
  <si>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</si>
  <si>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</si>
  <si>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</si>
  <si>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</si>
  <si>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</si>
  <si>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</si>
  <si>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</si>
  <si>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</si>
  <si>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</si>
  <si>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</si>
  <si>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</si>
  <si>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</si>
  <si>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</si>
  <si>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</si>
  <si>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</si>
  <si>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</si>
  <si>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</si>
  <si>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</si>
  <si>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</si>
  <si>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</si>
  <si>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</si>
  <si>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</si>
  <si>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</si>
  <si>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</si>
  <si>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</si>
  <si>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</si>
  <si>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</si>
  <si>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</si>
  <si>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</si>
  <si>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</si>
  <si>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</si>
  <si>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</si>
  <si>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</si>
  <si>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</si>
  <si>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</si>
  <si>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</si>
  <si>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</si>
  <si>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</si>
  <si>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</si>
  <si>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</si>
  <si>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</si>
  <si>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</si>
  <si>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</si>
  <si>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</si>
  <si>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</si>
  <si>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</si>
  <si>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</si>
  <si>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</si>
  <si>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</si>
  <si>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</si>
  <si>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</si>
  <si>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</si>
  <si>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</si>
  <si>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</si>
  <si>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</si>
  <si>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</si>
  <si>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</si>
  <si>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</si>
  <si>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</si>
  <si>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</si>
  <si>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</si>
  <si>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</si>
  <si>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</si>
  <si>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</si>
  <si>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</si>
  <si>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</si>
  <si>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</si>
  <si>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</si>
  <si>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</si>
  <si>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</si>
  <si>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</si>
  <si>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</si>
  <si>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</si>
  <si>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</si>
  <si>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</si>
  <si>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</si>
  <si>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</si>
  <si>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</si>
  <si>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</si>
  <si>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</si>
  <si>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</si>
  <si>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</si>
  <si>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</si>
  <si>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</si>
  <si>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</si>
  <si>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</si>
  <si>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</si>
  <si>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</si>
  <si>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</si>
  <si>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</si>
  <si>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</si>
  <si>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</si>
  <si>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</si>
  <si>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</si>
  <si>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</si>
  <si>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</si>
  <si>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</si>
  <si>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</si>
  <si>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</si>
  <si>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</si>
  <si>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</si>
  <si>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</si>
  <si>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</si>
  <si>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</si>
  <si>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</si>
  <si>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</si>
  <si>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</si>
  <si>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</si>
  <si>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</si>
  <si>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</si>
  <si>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</si>
  <si>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</si>
  <si>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</si>
  <si>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</si>
  <si>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</si>
  <si>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</si>
  <si>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</si>
  <si>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</si>
  <si>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</si>
  <si>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</si>
  <si>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</si>
  <si>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</si>
  <si>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</si>
  <si>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</si>
  <si>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</si>
  <si>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</si>
  <si>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</si>
  <si>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</si>
  <si>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</si>
  <si>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</si>
  <si>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</si>
  <si>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</si>
  <si>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</si>
  <si>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</si>
  <si>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</si>
  <si>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</si>
  <si>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</si>
  <si>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</si>
  <si>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</si>
  <si>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</si>
  <si>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</si>
  <si>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</si>
  <si>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</si>
  <si>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</si>
  <si>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</si>
  <si>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</si>
  <si>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</si>
  <si>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</si>
  <si>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</si>
  <si>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</si>
  <si>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</si>
  <si>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</si>
  <si>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</si>
  <si>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</si>
  <si>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</si>
  <si>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</si>
  <si>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</si>
  <si>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</si>
  <si>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</si>
  <si>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</si>
  <si>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</si>
  <si>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</si>
  <si>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</si>
  <si>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</si>
  <si>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</si>
  <si>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</si>
  <si>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</si>
  <si>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</si>
  <si>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</si>
  <si>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</si>
  <si>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</si>
  <si>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</si>
  <si>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</si>
  <si>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</si>
  <si>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</si>
  <si>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</si>
  <si>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</si>
  <si>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</si>
  <si>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</si>
  <si>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</si>
  <si>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</si>
  <si>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</si>
  <si>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</si>
  <si>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</si>
  <si>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</si>
  <si>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</si>
  <si>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</si>
  <si>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</si>
  <si>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</si>
  <si>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</si>
  <si>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</si>
  <si>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</si>
  <si>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</si>
  <si>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</si>
  <si>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</si>
  <si>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</si>
  <si>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</si>
  <si>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</si>
  <si>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</si>
  <si>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</si>
  <si>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</si>
  <si>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</si>
  <si>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</si>
  <si>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</si>
  <si>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</si>
  <si>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</si>
  <si>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</si>
  <si>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</si>
  <si>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</si>
  <si>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</si>
  <si>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</si>
  <si>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</si>
  <si>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</si>
  <si>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</si>
  <si>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</si>
  <si>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</si>
  <si>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</si>
  <si>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</si>
  <si>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</si>
  <si>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</si>
  <si>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</si>
  <si>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</si>
  <si>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</si>
  <si>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</si>
  <si>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</si>
  <si>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</si>
  <si>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</si>
  <si>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</si>
  <si>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</si>
  <si>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</si>
  <si>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</si>
  <si>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</si>
  <si>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</si>
  <si>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</si>
  <si>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</si>
  <si>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</si>
  <si>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</si>
  <si>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</si>
  <si>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</si>
  <si>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</si>
  <si>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</si>
  <si>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</si>
  <si>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</si>
  <si>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</si>
  <si>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</si>
  <si>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</si>
  <si>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</si>
  <si>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</si>
  <si>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</si>
  <si>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</si>
  <si>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</si>
  <si>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</si>
  <si>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</si>
  <si>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</si>
  <si>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</si>
  <si>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</si>
  <si>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</si>
  <si>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</si>
  <si>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</si>
  <si>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</si>
  <si>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</si>
  <si>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</si>
  <si>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</si>
  <si>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</si>
  <si>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</si>
  <si>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</si>
  <si>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</si>
  <si>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</si>
  <si>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</si>
  <si>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</si>
  <si>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</si>
  <si>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</si>
  <si>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</si>
  <si>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</si>
  <si>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</si>
  <si>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</si>
  <si>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</si>
  <si>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</si>
  <si>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</si>
  <si>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</si>
  <si>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</si>
  <si>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</si>
  <si>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</si>
  <si>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</si>
  <si>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</si>
  <si>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</si>
  <si>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</si>
  <si>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</si>
  <si>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</si>
  <si>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</si>
  <si>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</si>
  <si>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</si>
  <si>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</si>
  <si>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</si>
  <si>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</si>
  <si>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</si>
  <si>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</si>
  <si>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</si>
  <si>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</si>
  <si>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</si>
  <si>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</si>
  <si>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</si>
  <si>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</si>
  <si>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</si>
  <si>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</si>
  <si>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</si>
  <si>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</si>
  <si>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</si>
  <si>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</si>
  <si>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</si>
  <si>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</si>
  <si>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</si>
  <si>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</si>
  <si>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</si>
  <si>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</si>
  <si>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</si>
  <si>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</si>
  <si>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</si>
  <si>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</si>
  <si>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</si>
  <si>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</si>
  <si>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</si>
  <si>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</si>
  <si>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</si>
  <si>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</si>
  <si>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</si>
  <si>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</si>
  <si>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</si>
  <si>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</si>
  <si>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</si>
  <si>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</si>
  <si>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</si>
  <si>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</si>
  <si>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</si>
  <si>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</si>
  <si>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</si>
  <si>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</si>
  <si>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</si>
  <si>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</si>
  <si>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</si>
  <si>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</si>
  <si>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</si>
  <si>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</si>
  <si>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</si>
  <si>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</si>
  <si>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</si>
  <si>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</si>
  <si>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</si>
  <si>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</si>
  <si>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</si>
  <si>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</si>
  <si>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</si>
  <si>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</si>
  <si>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</si>
  <si>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</si>
  <si>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</si>
  <si>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</si>
  <si>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</si>
  <si>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</si>
  <si>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</si>
  <si>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</si>
  <si>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</si>
  <si>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</si>
  <si>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</si>
  <si>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</si>
  <si>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</si>
  <si>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</si>
  <si>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</si>
  <si>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</si>
  <si>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</si>
  <si>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</si>
  <si>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</si>
  <si>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</si>
  <si>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</si>
  <si>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</si>
  <si>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</si>
  <si>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</si>
  <si>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</si>
  <si>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</si>
  <si>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</si>
  <si>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</si>
  <si>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</si>
  <si>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</si>
  <si>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</si>
  <si>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</si>
  <si>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</si>
  <si>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</si>
  <si>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</si>
  <si>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</si>
  <si>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</si>
  <si>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</si>
  <si>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</si>
  <si>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</si>
  <si>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</si>
  <si>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</si>
  <si>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</si>
  <si>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</si>
  <si>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</si>
  <si>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</si>
  <si>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</si>
  <si>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</si>
  <si>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</si>
  <si>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</si>
  <si>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</si>
  <si>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</si>
  <si>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</si>
  <si>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</si>
  <si>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</si>
  <si>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</si>
  <si>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</si>
  <si>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</si>
  <si>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</si>
  <si>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</si>
  <si>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</si>
  <si>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</si>
  <si>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</si>
  <si>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</si>
  <si>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</si>
  <si>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</si>
  <si>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</si>
  <si>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</si>
  <si>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</si>
  <si>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</si>
  <si>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</si>
  <si>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</si>
  <si>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</si>
  <si>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</si>
  <si>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</si>
  <si>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</si>
  <si>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</si>
  <si>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</si>
  <si>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</si>
  <si>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</si>
  <si>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</si>
  <si>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</si>
  <si>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</si>
  <si>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</si>
  <si>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</si>
  <si>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</si>
  <si>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</si>
  <si>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</si>
  <si>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</si>
  <si>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</si>
  <si>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</si>
  <si>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</si>
  <si>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</si>
  <si>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</si>
  <si>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</si>
  <si>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</si>
  <si>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</si>
  <si>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</si>
  <si>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</si>
  <si>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</si>
  <si>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</si>
  <si>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</si>
  <si>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</si>
  <si>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</si>
  <si>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</si>
  <si>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</si>
  <si>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</si>
  <si>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</si>
  <si>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</si>
  <si>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</si>
  <si>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</si>
  <si>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</si>
  <si>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</si>
  <si>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</si>
  <si>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</si>
  <si>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</si>
  <si>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</si>
  <si>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</si>
  <si>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</si>
  <si>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</si>
  <si>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</si>
  <si>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</si>
  <si>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</si>
  <si>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</si>
  <si>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</si>
  <si>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</si>
  <si>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</si>
  <si>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</si>
  <si>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</si>
  <si>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</si>
  <si>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</si>
  <si>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</si>
  <si>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</si>
  <si>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</si>
  <si>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</si>
  <si>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</si>
  <si>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</si>
  <si>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</si>
  <si>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</si>
  <si>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</si>
  <si>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</si>
  <si>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</si>
  <si>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</si>
  <si>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</si>
  <si>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</si>
  <si>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</si>
  <si>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</si>
  <si>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</si>
  <si>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</si>
  <si>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</si>
  <si>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</si>
  <si>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</si>
  <si>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</si>
  <si>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</si>
  <si>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</si>
  <si>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</si>
  <si>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</si>
  <si>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</si>
  <si>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</si>
  <si>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</si>
  <si>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</si>
  <si>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</si>
  <si>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</si>
  <si>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</si>
  <si>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</si>
  <si>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</si>
  <si>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</si>
  <si>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</si>
  <si>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</si>
  <si>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</si>
  <si>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</si>
  <si>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</si>
  <si>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</si>
  <si>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</si>
  <si>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</si>
  <si>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</si>
  <si>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</si>
  <si>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</si>
  <si>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</si>
  <si>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</si>
  <si>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</si>
  <si>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</si>
  <si>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</si>
  <si>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</si>
  <si>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</si>
  <si>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</si>
  <si>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</si>
  <si>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</si>
  <si>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</si>
  <si>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</si>
  <si>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</si>
  <si>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</si>
  <si>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</si>
  <si>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</si>
  <si>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</si>
  <si>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</si>
  <si>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</si>
  <si>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</si>
  <si>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</si>
  <si>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</si>
  <si>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</si>
  <si>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</si>
  <si>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</si>
  <si>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</si>
  <si>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</si>
  <si>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</si>
  <si>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</si>
  <si>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</si>
  <si>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</si>
  <si>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</si>
  <si>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</si>
  <si>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</si>
  <si>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</si>
  <si>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</si>
  <si>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</si>
  <si>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</si>
  <si>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</si>
  <si>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</si>
  <si>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</si>
  <si>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</si>
  <si>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</si>
  <si>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</si>
  <si>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</si>
  <si>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</si>
  <si>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</si>
  <si>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</si>
  <si>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</si>
  <si>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</si>
  <si>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</si>
  <si>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</si>
  <si>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</si>
  <si>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</si>
  <si>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</si>
  <si>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</si>
  <si>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</si>
  <si>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</si>
  <si>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</si>
  <si>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</si>
  <si>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</si>
  <si>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</si>
  <si>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</si>
  <si>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</si>
  <si>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</si>
  <si>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</si>
  <si>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</si>
  <si>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</si>
  <si>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</si>
  <si>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</si>
  <si>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</si>
  <si>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</si>
  <si>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</si>
  <si>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</si>
  <si>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</si>
  <si>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</si>
  <si>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</si>
  <si>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</si>
  <si>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</si>
  <si>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</si>
  <si>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</si>
  <si>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</si>
  <si>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</si>
  <si>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</si>
  <si>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</si>
  <si>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</si>
  <si>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</si>
  <si>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</si>
  <si>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</si>
  <si>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</si>
  <si>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</si>
  <si>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</si>
  <si>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</si>
  <si>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</si>
  <si>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</si>
  <si>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</si>
  <si>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</si>
  <si>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</si>
  <si>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</si>
  <si>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</si>
  <si>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</si>
  <si>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</si>
  <si>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</si>
  <si>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</si>
  <si>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</si>
  <si>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</si>
  <si>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</si>
  <si>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</si>
  <si>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</si>
  <si>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</si>
  <si>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</si>
  <si>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</si>
  <si>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</si>
  <si>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</si>
  <si>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</si>
  <si>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</si>
  <si>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</si>
  <si>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</si>
  <si>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</si>
  <si>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</si>
  <si>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</si>
  <si>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</si>
  <si>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</si>
  <si>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</si>
  <si>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</si>
  <si>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</si>
  <si>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</si>
  <si>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</si>
  <si>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</si>
  <si>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</si>
  <si>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</si>
  <si>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</si>
  <si>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</si>
  <si>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</si>
  <si>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</si>
  <si>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</si>
  <si>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</si>
  <si>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</si>
  <si>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</si>
  <si>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</si>
  <si>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</si>
  <si>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</si>
  <si>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</si>
  <si>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</si>
  <si>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</si>
  <si>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</si>
  <si>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</si>
  <si>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</si>
  <si>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</si>
  <si>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</si>
  <si>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</si>
  <si>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</si>
  <si>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</si>
  <si>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</si>
  <si>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</si>
  <si>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</si>
  <si>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</si>
  <si>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</si>
  <si>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</si>
  <si>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</si>
  <si>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</si>
  <si>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</si>
  <si>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</si>
  <si>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</si>
  <si>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</si>
  <si>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</si>
  <si>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</si>
  <si>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</si>
  <si>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</si>
  <si>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</si>
  <si>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</si>
  <si>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</si>
  <si>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</si>
  <si>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</si>
  <si>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</si>
  <si>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</si>
  <si>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</si>
  <si>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</si>
  <si>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</si>
  <si>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</si>
  <si>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</si>
  <si>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</si>
  <si>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</si>
  <si>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</si>
  <si>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</si>
  <si>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</si>
  <si>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</si>
  <si>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</si>
  <si>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</si>
  <si>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</si>
  <si>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</si>
  <si>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</si>
  <si>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</si>
  <si>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</si>
  <si>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</si>
  <si>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</si>
  <si>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</si>
  <si>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</si>
  <si>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</si>
  <si>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</si>
  <si>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</si>
  <si>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</si>
  <si>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</si>
  <si>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</si>
  <si>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</si>
  <si>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</si>
  <si>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</si>
  <si>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</si>
  <si>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</si>
  <si>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</si>
  <si>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</si>
  <si>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</si>
  <si>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</si>
  <si>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</si>
  <si>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</si>
  <si>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</si>
  <si>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</si>
  <si>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</si>
  <si>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</si>
  <si>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</si>
  <si>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</si>
  <si>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</si>
  <si>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</si>
  <si>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</si>
  <si>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</si>
  <si>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</si>
  <si>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</si>
  <si>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</si>
  <si>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</si>
  <si>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</si>
  <si>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</si>
  <si>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</si>
  <si>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</si>
  <si>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</si>
  <si>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</si>
  <si>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</si>
  <si>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</si>
  <si>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</si>
  <si>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</si>
  <si>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</si>
  <si>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</si>
  <si>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</si>
  <si>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</si>
  <si>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</si>
  <si>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</si>
  <si>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</si>
  <si>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</si>
  <si>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</si>
  <si>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</si>
  <si>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</si>
  <si>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</si>
  <si>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</si>
  <si>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</si>
  <si>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</si>
  <si>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</si>
  <si>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</si>
  <si>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</si>
  <si>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</si>
  <si>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</si>
  <si>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</si>
  <si>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</si>
  <si>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</si>
  <si>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</si>
  <si>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</si>
  <si>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</si>
  <si>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</si>
  <si>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</si>
  <si>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</si>
  <si>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</si>
  <si>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</si>
  <si>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</si>
  <si>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</si>
  <si>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</si>
  <si>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</si>
  <si>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</si>
  <si>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</si>
  <si>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</si>
  <si>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</si>
  <si>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</si>
  <si>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</si>
  <si>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</si>
  <si>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</si>
  <si>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</si>
  <si>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</si>
  <si>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</si>
  <si>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</si>
  <si>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</si>
  <si>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</si>
  <si>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</si>
  <si>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</si>
  <si>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</si>
  <si>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</si>
  <si>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</si>
  <si>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</si>
  <si>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</si>
  <si>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</si>
  <si>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</si>
  <si>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</si>
  <si>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</si>
  <si>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</si>
  <si>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</si>
  <si>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</si>
  <si>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</si>
  <si>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</si>
  <si>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</si>
  <si>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</si>
  <si>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</si>
  <si>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</si>
  <si>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</si>
  <si>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</si>
  <si>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</si>
  <si>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</si>
  <si>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</si>
  <si>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</si>
  <si>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</si>
  <si>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</si>
  <si>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</si>
  <si>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</si>
  <si>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</si>
  <si>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</si>
  <si>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</si>
  <si>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</si>
  <si>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</si>
  <si>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</si>
  <si>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</si>
  <si>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</si>
  <si>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</si>
  <si>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</si>
  <si>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</si>
  <si>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</si>
  <si>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</si>
  <si>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</si>
  <si>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</si>
  <si>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</si>
  <si>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</si>
  <si>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</si>
  <si>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</si>
  <si>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</si>
  <si>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</si>
  <si>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</si>
  <si>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</si>
  <si>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</si>
  <si>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</si>
  <si>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</si>
  <si>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</si>
  <si>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</si>
  <si>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</si>
  <si>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</si>
  <si>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</si>
  <si>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</si>
  <si>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</si>
  <si>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</si>
  <si>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</si>
  <si>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</si>
  <si>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</si>
  <si>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</si>
  <si>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</si>
  <si>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</si>
  <si>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</si>
  <si>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</si>
  <si>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</si>
  <si>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</si>
  <si>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</si>
  <si>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</si>
  <si>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</si>
  <si>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</si>
  <si>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</si>
  <si>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</si>
  <si>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</si>
  <si>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</si>
  <si>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</si>
  <si>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</si>
  <si>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</si>
  <si>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</si>
  <si>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</si>
  <si>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</si>
  <si>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</si>
  <si>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</si>
  <si>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</si>
  <si>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</si>
  <si>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</si>
  <si>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</si>
  <si>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</si>
  <si>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</si>
  <si>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</si>
  <si>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</si>
  <si>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</si>
  <si>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</si>
  <si>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</si>
  <si>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</si>
  <si>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</si>
  <si>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</si>
  <si>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</si>
  <si>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</si>
  <si>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</si>
  <si>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</si>
  <si>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</si>
  <si>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</si>
  <si>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</si>
  <si>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</si>
  <si>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</si>
  <si>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</si>
  <si>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</si>
  <si>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</si>
  <si>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</si>
  <si>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</si>
  <si>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</si>
  <si>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</si>
  <si>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</si>
  <si>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</si>
  <si>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</si>
  <si>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</si>
  <si>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</si>
  <si>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</si>
  <si>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</si>
  <si>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</si>
  <si>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</si>
  <si>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</si>
  <si>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</si>
  <si>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</si>
  <si>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</si>
  <si>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</si>
  <si>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</si>
  <si>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</si>
  <si>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</si>
  <si>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</si>
  <si>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</si>
  <si>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</si>
  <si>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</si>
  <si>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</si>
  <si>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</si>
  <si>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</si>
  <si>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</si>
  <si>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</si>
  <si>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</si>
  <si>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</si>
  <si>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</si>
  <si>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</si>
  <si>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</si>
  <si>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</si>
  <si>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</si>
  <si>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</si>
  <si>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</si>
  <si>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</si>
  <si>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</si>
  <si>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</si>
  <si>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</si>
  <si>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</si>
  <si>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</si>
  <si>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</si>
  <si>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</si>
  <si>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</si>
  <si>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</si>
  <si>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</si>
  <si>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</si>
  <si>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</si>
  <si>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</si>
  <si>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</si>
  <si>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</si>
  <si>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</si>
  <si>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</si>
  <si>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</si>
  <si>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</si>
  <si>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</si>
  <si>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</si>
  <si>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</si>
  <si>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</si>
  <si>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</si>
  <si>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</si>
  <si>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</si>
  <si>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</si>
  <si>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</si>
  <si>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</si>
  <si>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</si>
  <si>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</si>
  <si>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</si>
  <si>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</si>
  <si>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</si>
  <si>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</si>
  <si>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</si>
  <si>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</si>
  <si>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</si>
  <si>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</si>
  <si>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</si>
  <si>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</si>
  <si>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</si>
  <si>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</si>
  <si>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</si>
  <si>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</si>
  <si>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</si>
  <si>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</si>
  <si>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</si>
  <si>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</si>
  <si>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</si>
  <si>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</si>
  <si>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</si>
  <si>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</si>
  <si>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</si>
  <si>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</si>
  <si>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</si>
  <si>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</si>
  <si>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</si>
  <si>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</si>
  <si>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</si>
  <si>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</si>
  <si>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</si>
  <si>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</si>
  <si>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</si>
  <si>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</si>
  <si>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</si>
  <si>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</si>
  <si>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</si>
  <si>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</si>
  <si>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</si>
  <si>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</si>
  <si>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</si>
  <si>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</si>
  <si>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</si>
  <si>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</si>
  <si>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</si>
  <si>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</si>
  <si>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</si>
  <si>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</si>
  <si>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</si>
  <si>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</si>
  <si>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</si>
  <si>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</si>
  <si>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</si>
  <si>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</si>
  <si>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</si>
  <si>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</si>
  <si>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</si>
  <si>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</si>
  <si>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</si>
  <si>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</si>
  <si>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</si>
  <si>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</si>
  <si>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</si>
  <si>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</si>
  <si>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</si>
  <si>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</si>
  <si>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</si>
  <si>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</si>
  <si>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</si>
  <si>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</si>
  <si>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</si>
  <si>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</si>
  <si>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</si>
  <si>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</si>
  <si>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</si>
  <si>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</si>
  <si>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</si>
  <si>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</si>
  <si>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</si>
  <si>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</si>
  <si>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</si>
  <si>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</si>
  <si>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</si>
  <si>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</si>
  <si>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</si>
  <si>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</si>
  <si>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</si>
  <si>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</si>
  <si>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</si>
  <si>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</si>
  <si>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</si>
  <si>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</si>
  <si>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</si>
  <si>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</si>
  <si>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</si>
  <si>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</si>
  <si>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</si>
  <si>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</si>
  <si>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</si>
  <si>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</si>
  <si>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</si>
  <si>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</si>
  <si>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</si>
  <si>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</si>
  <si>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</si>
  <si>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</si>
  <si>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</si>
  <si>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</si>
  <si>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</si>
  <si>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</si>
  <si>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</si>
  <si>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</si>
  <si>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</si>
  <si>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</si>
  <si>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</si>
  <si>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</si>
  <si>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</si>
  <si>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</si>
  <si>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</si>
  <si>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</si>
  <si>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</si>
  <si>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</si>
  <si>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</si>
  <si>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</si>
  <si>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</si>
  <si>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</si>
  <si>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</si>
  <si>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</si>
  <si>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</si>
  <si>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</si>
  <si>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</si>
  <si>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</si>
  <si>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</si>
  <si>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</si>
  <si>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</si>
  <si>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</si>
  <si>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</si>
  <si>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</si>
  <si>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</si>
  <si>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</si>
  <si>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</si>
  <si>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</si>
  <si>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</si>
  <si>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</si>
  <si>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</si>
  <si>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</si>
  <si>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</si>
  <si>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</si>
  <si>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</si>
  <si>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</si>
  <si>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</si>
  <si>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</si>
  <si>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</si>
  <si>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</si>
  <si>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</si>
  <si>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</si>
  <si>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</si>
  <si>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</si>
  <si>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</si>
  <si>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</si>
  <si>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</si>
  <si>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</si>
  <si>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</si>
  <si>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</si>
  <si>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</si>
  <si>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</si>
  <si>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</si>
  <si>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</si>
  <si>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</si>
  <si>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</si>
  <si>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</si>
  <si>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</si>
  <si>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</si>
  <si>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</si>
  <si>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</si>
  <si>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</si>
  <si>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</si>
  <si>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</si>
  <si>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</si>
  <si>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</si>
  <si>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</si>
  <si>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</si>
  <si>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</si>
  <si>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</si>
  <si>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</si>
  <si>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</si>
  <si>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</si>
  <si>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</si>
  <si>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</si>
  <si>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</si>
  <si>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</si>
  <si>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</si>
  <si>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</si>
  <si>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</si>
  <si>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</si>
  <si>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</si>
  <si>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</si>
  <si>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</si>
  <si>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</si>
  <si>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</si>
  <si>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</si>
  <si>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</si>
  <si>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</si>
  <si>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</si>
  <si>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</si>
  <si>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</si>
  <si>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</si>
  <si>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</si>
  <si>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</si>
  <si>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</si>
  <si>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</si>
  <si>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</si>
  <si>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</si>
  <si>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</si>
  <si>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</si>
  <si>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</si>
  <si>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</si>
  <si>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</si>
  <si>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</si>
  <si>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</si>
  <si>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</si>
  <si>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</si>
  <si>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</si>
  <si>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</si>
  <si>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</si>
  <si>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</si>
  <si>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</si>
  <si>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</si>
  <si>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</si>
  <si>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</si>
  <si>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</si>
  <si>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</si>
  <si>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</si>
  <si>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</si>
  <si>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</si>
  <si>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</si>
  <si>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</si>
  <si>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</si>
  <si>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</si>
  <si>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</si>
  <si>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</si>
  <si>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</si>
  <si>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</si>
  <si>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</si>
  <si>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</si>
  <si>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</si>
  <si>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</si>
  <si>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</si>
  <si>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</si>
  <si>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</si>
  <si>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</si>
  <si>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</si>
  <si>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</si>
  <si>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</si>
  <si>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</si>
  <si>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</si>
  <si>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</si>
  <si>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</si>
  <si>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</si>
  <si>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</si>
  <si>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</si>
  <si>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</si>
  <si>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</si>
  <si>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</si>
  <si>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</si>
  <si>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</si>
  <si>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</si>
  <si>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</si>
  <si>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</si>
  <si>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</si>
  <si>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</si>
  <si>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</si>
  <si>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</si>
  <si>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</si>
  <si>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</si>
  <si>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</si>
  <si>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</si>
  <si>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</si>
  <si>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</si>
  <si>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</si>
  <si>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</si>
  <si>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</si>
  <si>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</si>
  <si>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</si>
  <si>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</si>
  <si>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</si>
  <si>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</si>
  <si>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</si>
  <si>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</si>
  <si>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</si>
  <si>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</si>
  <si>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</si>
  <si>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</si>
  <si>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</si>
  <si>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</si>
  <si>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</si>
  <si>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</si>
  <si>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</si>
  <si>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</si>
  <si>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</si>
  <si>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</si>
  <si>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</si>
  <si>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</si>
  <si>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</si>
  <si>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</si>
  <si>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</si>
  <si>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</si>
  <si>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</si>
  <si>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</si>
  <si>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</si>
  <si>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</si>
  <si>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</si>
  <si>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</si>
  <si>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</si>
  <si>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</si>
  <si>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</si>
  <si>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</si>
  <si>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</si>
  <si>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</si>
  <si>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</si>
  <si>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</si>
  <si>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</si>
  <si>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</si>
  <si>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</si>
  <si>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</si>
  <si>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</si>
  <si>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</si>
  <si>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</si>
  <si>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</si>
  <si>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</si>
  <si>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</si>
  <si>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</si>
  <si>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</si>
  <si>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</si>
  <si>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</si>
  <si>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</si>
  <si>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</si>
  <si>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</si>
  <si>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</si>
  <si>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</si>
  <si>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</si>
  <si>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</si>
  <si>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</si>
  <si>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</si>
  <si>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</si>
  <si>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</si>
  <si>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</si>
  <si>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</si>
  <si>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</si>
  <si>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</si>
  <si>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</si>
  <si>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</si>
  <si>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</si>
  <si>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</si>
  <si>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</si>
  <si>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</si>
  <si>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</si>
  <si>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</si>
  <si>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</si>
  <si>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</si>
  <si>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</si>
  <si>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</si>
  <si>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</si>
  <si>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</si>
  <si>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</si>
  <si>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</si>
  <si>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</si>
  <si>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</si>
  <si>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</si>
  <si>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</si>
  <si>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</si>
  <si>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</si>
  <si>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</si>
  <si>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</si>
  <si>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</si>
  <si>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</si>
  <si>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</si>
  <si>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</si>
  <si>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</si>
  <si>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</si>
  <si>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</si>
  <si>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</si>
  <si>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</si>
  <si>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</si>
  <si>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</si>
  <si>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</si>
  <si>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</si>
  <si>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</si>
  <si>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</si>
  <si>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</si>
  <si>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</si>
  <si>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</si>
  <si>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</si>
  <si>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</si>
  <si>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</si>
  <si>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</si>
  <si>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</si>
  <si>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</si>
  <si>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</si>
  <si>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</si>
  <si>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</si>
  <si>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</si>
  <si>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</si>
  <si>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</si>
  <si>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</si>
  <si>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</si>
  <si>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</si>
  <si>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</si>
  <si>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</si>
  <si>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</si>
  <si>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</si>
  <si>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</si>
  <si>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</si>
  <si>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</si>
  <si>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</si>
  <si>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</si>
  <si>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</si>
  <si>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</si>
  <si>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</si>
  <si>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</si>
  <si>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</si>
  <si>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</si>
  <si>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</si>
  <si>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</si>
  <si>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</si>
  <si>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</si>
  <si>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</si>
  <si>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</si>
  <si>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</si>
  <si>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</si>
  <si>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</si>
  <si>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</si>
  <si>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</si>
  <si>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</si>
  <si>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</si>
  <si>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</si>
  <si>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</si>
  <si>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</si>
  <si>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</si>
  <si>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</si>
  <si>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</si>
  <si>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</si>
  <si>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</si>
  <si>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</si>
  <si>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</si>
  <si>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</si>
  <si>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</si>
  <si>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</si>
  <si>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</si>
  <si>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</si>
  <si>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</si>
  <si>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</si>
  <si>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</si>
  <si>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</si>
  <si>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</si>
  <si>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</si>
  <si>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</si>
  <si>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</si>
  <si>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</si>
  <si>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</si>
  <si>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</si>
  <si>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</si>
  <si>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</si>
  <si>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</si>
  <si>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</si>
  <si>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</si>
  <si>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</si>
  <si>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</si>
  <si>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</si>
  <si>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</si>
  <si>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</si>
  <si>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</si>
  <si>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</si>
  <si>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</si>
  <si>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</si>
  <si>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</si>
  <si>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</si>
  <si>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</si>
  <si>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</si>
  <si>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</si>
  <si>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</si>
  <si>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</si>
  <si>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</si>
  <si>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</si>
  <si>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</si>
  <si>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</si>
  <si>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</si>
  <si>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</si>
  <si>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</si>
  <si>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</si>
  <si>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</si>
  <si>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</si>
  <si>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</si>
  <si>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</si>
  <si>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</si>
  <si>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</si>
  <si>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</si>
  <si>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</si>
  <si>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</si>
  <si>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</si>
  <si>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</si>
  <si>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</si>
  <si>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</si>
  <si>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</si>
  <si>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</si>
  <si>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</si>
  <si>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</si>
  <si>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</si>
  <si>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</si>
  <si>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</si>
  <si>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</si>
  <si>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</si>
  <si>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</si>
  <si>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</si>
  <si>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</si>
  <si>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</si>
  <si>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</si>
  <si>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</si>
  <si>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</si>
  <si>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</si>
  <si>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</si>
  <si>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</si>
  <si>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</si>
  <si>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</si>
  <si>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</si>
  <si>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</si>
  <si>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</si>
  <si>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</si>
  <si>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</si>
  <si>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</si>
  <si>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</si>
  <si>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</si>
  <si>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</si>
  <si>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</si>
  <si>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</si>
  <si>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</si>
  <si>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</si>
  <si>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</si>
  <si>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</si>
  <si>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</si>
  <si>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</si>
  <si>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</si>
  <si>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</si>
  <si>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</si>
  <si>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</si>
  <si>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</si>
  <si>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</si>
  <si>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</si>
  <si>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</si>
  <si>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</si>
  <si>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</si>
  <si>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</si>
  <si>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</si>
  <si>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</si>
  <si>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</si>
  <si>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</si>
  <si>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</si>
  <si>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</si>
  <si>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</si>
  <si>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</si>
  <si>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</si>
  <si>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</si>
  <si>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</si>
  <si>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</si>
  <si>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</si>
  <si>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</si>
  <si>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</si>
  <si>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</si>
  <si>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</si>
  <si>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</si>
  <si>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</si>
  <si>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</si>
  <si>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</si>
  <si>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</si>
  <si>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</si>
  <si>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</si>
  <si>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</si>
  <si>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</si>
  <si>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</si>
  <si>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</si>
  <si>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</si>
  <si>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</si>
  <si>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</si>
  <si>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</si>
  <si>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</si>
  <si>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</si>
  <si>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</si>
  <si>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</si>
  <si>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</si>
  <si>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</si>
  <si>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</si>
  <si>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</si>
  <si>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</si>
  <si>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</si>
  <si>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</si>
  <si>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</si>
  <si>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</si>
  <si>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</si>
  <si>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</si>
  <si>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</si>
  <si>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</si>
  <si>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</si>
  <si>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</si>
  <si>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</si>
  <si>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</si>
  <si>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</si>
  <si>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</si>
  <si>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</si>
  <si>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</si>
  <si>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</si>
  <si>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</si>
  <si>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</si>
  <si>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</si>
  <si>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</si>
  <si>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</si>
  <si>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</si>
  <si>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</si>
  <si>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</si>
  <si>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</si>
  <si>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</si>
  <si>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</si>
  <si>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</si>
  <si>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</si>
  <si>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</si>
  <si>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</si>
  <si>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</si>
  <si>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</si>
  <si>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</si>
  <si>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</si>
  <si>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</si>
  <si>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</si>
  <si>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</si>
  <si>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</si>
  <si>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</si>
  <si>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</si>
  <si>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</si>
  <si>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</si>
  <si>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</si>
  <si>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</si>
  <si>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</si>
  <si>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</si>
  <si>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</si>
  <si>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</si>
  <si>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</si>
  <si>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</si>
  <si>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</si>
  <si>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</si>
  <si>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</si>
  <si>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</si>
  <si>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</si>
  <si>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</si>
  <si>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</si>
  <si>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</si>
  <si>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</si>
  <si>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</si>
  <si>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</si>
  <si>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</si>
  <si>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</si>
  <si>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</si>
  <si>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</si>
  <si>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</si>
  <si>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</si>
  <si>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</si>
  <si>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</si>
  <si>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</si>
  <si>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</si>
  <si>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</si>
  <si>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</si>
  <si>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</si>
  <si>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</si>
  <si>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</si>
  <si>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</si>
  <si>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</si>
  <si>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</si>
  <si>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</si>
  <si>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</si>
  <si>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</si>
  <si>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</si>
  <si>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</si>
  <si>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</si>
  <si>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</si>
  <si>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</si>
  <si>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</si>
  <si>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</si>
  <si>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</si>
  <si>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</si>
  <si>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</si>
  <si>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</si>
  <si>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</si>
  <si>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</si>
  <si>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</si>
  <si>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</si>
  <si>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</si>
  <si>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</si>
  <si>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</si>
  <si>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</si>
  <si>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</si>
  <si>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</si>
  <si>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</si>
  <si>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</si>
  <si>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</si>
  <si>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</si>
  <si>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</si>
  <si>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</si>
  <si>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</si>
  <si>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</si>
  <si>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</si>
  <si>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</si>
  <si>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</si>
  <si>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</si>
  <si>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</si>
  <si>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</si>
  <si>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</si>
  <si>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</si>
  <si>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</si>
  <si>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</si>
  <si>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</si>
  <si>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</si>
  <si>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</si>
  <si>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</si>
  <si>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</si>
  <si>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</si>
  <si>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</si>
  <si>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</si>
  <si>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</si>
  <si>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</si>
  <si>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</si>
  <si>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</si>
  <si>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</si>
  <si>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</si>
  <si>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</si>
  <si>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</si>
  <si>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</si>
  <si>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</si>
  <si>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</si>
  <si>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</si>
  <si>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</si>
  <si>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</si>
  <si>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</si>
  <si>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</si>
  <si>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</si>
  <si>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</si>
  <si>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</si>
  <si>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</si>
  <si>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</si>
  <si>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</si>
  <si>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</si>
  <si>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</si>
  <si>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</si>
  <si>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</si>
  <si>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</si>
  <si>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</si>
  <si>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</si>
  <si>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</si>
  <si>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</si>
  <si>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</si>
  <si>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</si>
  <si>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</si>
  <si>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</si>
  <si>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</si>
  <si>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</si>
  <si>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</si>
  <si>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</si>
  <si>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</si>
  <si>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</si>
  <si>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</si>
  <si>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</si>
  <si>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</si>
  <si>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</si>
  <si>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</si>
  <si>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</si>
  <si>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</si>
  <si>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</si>
  <si>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</si>
  <si>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</si>
  <si>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</si>
  <si>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</si>
  <si>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</si>
  <si>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</si>
  <si>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</si>
  <si>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</si>
  <si>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</si>
  <si>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</si>
  <si>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</si>
  <si>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</si>
  <si>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</si>
  <si>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</si>
  <si>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</si>
  <si>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</si>
  <si>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</si>
  <si>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</si>
  <si>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</si>
  <si>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</si>
  <si>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</si>
  <si>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</si>
  <si>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</si>
  <si>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</si>
  <si>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</si>
  <si>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</si>
  <si>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</si>
  <si>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</si>
  <si>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</si>
  <si>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</si>
  <si>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</si>
  <si>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</si>
  <si>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</si>
  <si>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</si>
  <si>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</si>
  <si>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</si>
  <si>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</si>
  <si>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</si>
  <si>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</si>
  <si>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</si>
  <si>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</si>
  <si>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</si>
  <si>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</si>
  <si>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</si>
  <si>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</si>
  <si>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</si>
  <si>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</si>
  <si>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</si>
  <si>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</si>
  <si>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</si>
  <si>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</si>
  <si>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</si>
  <si>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</si>
  <si>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</si>
  <si>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</si>
  <si>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</si>
  <si>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</si>
  <si>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</si>
  <si>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</si>
  <si>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</si>
  <si>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</si>
  <si>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</si>
  <si>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</si>
  <si>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</si>
  <si>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</si>
  <si>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</si>
  <si>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</si>
  <si>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</si>
  <si>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</si>
  <si>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</si>
  <si>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</si>
  <si>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</si>
  <si>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</si>
  <si>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</si>
  <si>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</si>
  <si>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</si>
  <si>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</si>
  <si>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</si>
  <si>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</si>
  <si>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</si>
  <si>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</si>
  <si>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</si>
  <si>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</si>
  <si>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</si>
  <si>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</si>
  <si>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</si>
  <si>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</si>
  <si>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</si>
  <si>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</si>
  <si>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</si>
  <si>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</si>
  <si>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</si>
  <si>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</si>
  <si>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</si>
  <si>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</si>
  <si>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</si>
  <si>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</si>
  <si>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</si>
  <si>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</si>
  <si>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</si>
  <si>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</si>
  <si>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</si>
  <si>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</si>
  <si>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</si>
  <si>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</si>
  <si>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</si>
  <si>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</si>
  <si>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</si>
  <si>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</si>
  <si>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</si>
  <si>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</si>
  <si>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</si>
  <si>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</si>
  <si>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</si>
  <si>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</si>
  <si>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</si>
  <si>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</si>
  <si>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</si>
  <si>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</si>
  <si>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</si>
  <si>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</si>
  <si>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</si>
  <si>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</si>
  <si>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</si>
  <si>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</si>
  <si>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</si>
  <si>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</si>
  <si>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</si>
  <si>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</si>
  <si>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</si>
  <si>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</si>
  <si>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</si>
  <si>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</si>
  <si>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</si>
  <si>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</si>
  <si>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</si>
  <si>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</si>
  <si>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</si>
  <si>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</si>
  <si>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</si>
  <si>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</si>
  <si>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</si>
  <si>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</si>
  <si>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</si>
  <si>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</si>
  <si>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</si>
  <si>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</si>
  <si>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</si>
  <si>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</si>
  <si>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</si>
  <si>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</si>
  <si>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</si>
  <si>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</si>
  <si>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</si>
  <si>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</si>
  <si>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</si>
  <si>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</si>
  <si>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</si>
  <si>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</si>
  <si>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</si>
  <si>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</si>
  <si>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</si>
  <si>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</si>
  <si>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</si>
  <si>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</si>
  <si>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</si>
  <si>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</si>
  <si>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</si>
  <si>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</si>
  <si>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</si>
  <si>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</si>
  <si>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</si>
  <si>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</si>
  <si>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</si>
  <si>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</si>
  <si>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</si>
  <si>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</si>
  <si>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</si>
  <si>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</si>
  <si>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</si>
  <si>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</si>
  <si>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</si>
  <si>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</si>
  <si>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</si>
  <si>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</si>
  <si>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</si>
  <si>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</si>
  <si>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</si>
  <si>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</si>
  <si>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</si>
  <si>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</si>
  <si>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</si>
  <si>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</si>
  <si>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</si>
  <si>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</si>
  <si>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</si>
  <si>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</si>
  <si>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</si>
  <si>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</si>
  <si>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</si>
  <si>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</si>
  <si>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</si>
  <si>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</si>
  <si>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</si>
  <si>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</si>
  <si>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</si>
  <si>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</si>
  <si>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</si>
  <si>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</si>
  <si>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</si>
  <si>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</si>
  <si>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</si>
  <si>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</si>
  <si>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</si>
  <si>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</si>
  <si>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</si>
  <si>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</si>
  <si>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</si>
  <si>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</si>
  <si>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</si>
  <si>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</si>
  <si>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</si>
  <si>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</si>
  <si>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</si>
  <si>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</si>
  <si>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</si>
  <si>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</si>
  <si>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</si>
  <si>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</si>
  <si>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</si>
  <si>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</si>
  <si>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</si>
  <si>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</si>
  <si>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</si>
  <si>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</si>
  <si>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</si>
  <si>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</si>
  <si>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</si>
  <si>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</si>
  <si>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</si>
  <si>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</si>
  <si>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</si>
  <si>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</si>
  <si>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</si>
  <si>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</si>
  <si>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</si>
  <si>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</si>
  <si>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</si>
  <si>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</si>
  <si>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</si>
  <si>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</si>
  <si>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</si>
  <si>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</si>
  <si>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</si>
  <si>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</si>
  <si>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</si>
  <si>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</si>
  <si>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</si>
  <si>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</si>
  <si>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</si>
  <si>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</si>
  <si>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</si>
  <si>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</si>
  <si>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</si>
  <si>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</si>
  <si>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</si>
  <si>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</si>
  <si>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</si>
  <si>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</si>
  <si>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</si>
  <si>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</si>
  <si>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</si>
  <si>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</si>
  <si>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</si>
  <si>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</si>
  <si>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</si>
  <si>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</si>
  <si>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</si>
  <si>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</si>
  <si>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</si>
  <si>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</si>
  <si>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</si>
  <si>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</si>
  <si>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</si>
  <si>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</si>
  <si>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</si>
  <si>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</si>
  <si>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</si>
  <si>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</si>
  <si>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</si>
  <si>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</si>
  <si>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</si>
  <si>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</si>
  <si>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</si>
  <si>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</si>
  <si>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</si>
  <si>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</si>
  <si>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</si>
  <si>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</si>
  <si>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</si>
  <si>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</si>
  <si>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</si>
  <si>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</si>
  <si>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</si>
  <si>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</si>
  <si>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</si>
  <si>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</si>
  <si>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</si>
  <si>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</si>
  <si>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</si>
  <si>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</si>
  <si>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</si>
  <si>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</si>
  <si>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</si>
  <si>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</si>
  <si>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</si>
  <si>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</si>
  <si>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</si>
  <si>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</si>
  <si>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</si>
  <si>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</si>
  <si>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</si>
  <si>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</si>
  <si>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</si>
  <si>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</si>
  <si>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</si>
  <si>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</si>
  <si>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</si>
  <si>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</si>
  <si>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</si>
  <si>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</si>
  <si>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</si>
  <si>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</si>
  <si>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</si>
  <si>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</si>
  <si>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</si>
  <si>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</si>
  <si>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</si>
  <si>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</si>
  <si>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</si>
  <si>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</si>
  <si>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</si>
  <si>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</si>
  <si>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</si>
  <si>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</si>
  <si>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</si>
  <si>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</si>
  <si>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</si>
  <si>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</si>
  <si>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</si>
  <si>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</si>
  <si>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</si>
  <si>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</si>
  <si>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</si>
  <si>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</si>
  <si>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</si>
  <si>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</si>
  <si>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</si>
  <si>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</si>
  <si>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</si>
  <si>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</si>
  <si>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</si>
  <si>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</si>
  <si>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</si>
  <si>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</si>
  <si>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</si>
  <si>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</si>
  <si>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</si>
  <si>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</si>
  <si>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</si>
  <si>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</si>
  <si>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</si>
  <si>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</si>
  <si>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</si>
  <si>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</si>
  <si>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</si>
  <si>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</si>
  <si>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</si>
  <si>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</si>
  <si>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</si>
  <si>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</si>
  <si>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</si>
  <si>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</si>
  <si>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</si>
  <si>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</si>
  <si>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</si>
  <si>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</si>
  <si>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</si>
  <si>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</si>
  <si>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</si>
  <si>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</si>
  <si>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</si>
  <si>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</si>
  <si>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</si>
  <si>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</si>
  <si>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</si>
  <si>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</si>
  <si>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</si>
  <si>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</si>
  <si>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</si>
  <si>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</si>
  <si>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</si>
  <si>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</si>
  <si>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</si>
  <si>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</si>
  <si>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</si>
  <si>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</si>
  <si>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</si>
  <si>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</si>
  <si>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</si>
  <si>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</si>
  <si>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</si>
  <si>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</si>
  <si>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</si>
  <si>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</si>
  <si>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</si>
  <si>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</si>
  <si>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</si>
  <si>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</si>
  <si>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</si>
  <si>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</si>
  <si>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</si>
  <si>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</si>
  <si>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</si>
  <si>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</si>
  <si>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</si>
  <si>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</si>
  <si>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</si>
  <si>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</si>
  <si>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</si>
  <si>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</si>
  <si>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</si>
  <si>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</si>
  <si>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</si>
  <si>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</si>
  <si>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</si>
  <si>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</si>
  <si>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</si>
  <si>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</si>
  <si>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</si>
  <si>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</si>
  <si>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</si>
  <si>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</si>
  <si>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</si>
  <si>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</si>
  <si>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</si>
  <si>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</si>
  <si>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</si>
  <si>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</si>
  <si>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</si>
  <si>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</si>
  <si>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</si>
  <si>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</si>
  <si>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</si>
  <si>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</si>
  <si>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</si>
  <si>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</si>
  <si>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</si>
  <si>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</si>
  <si>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</si>
  <si>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</si>
  <si>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</si>
  <si>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</si>
  <si>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</si>
  <si>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</si>
  <si>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</si>
  <si>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</si>
  <si>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</si>
  <si>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</si>
  <si>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</si>
  <si>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</si>
  <si>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</si>
  <si>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</si>
  <si>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</si>
  <si>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</si>
  <si>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</si>
  <si>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</si>
  <si>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</si>
  <si>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</si>
  <si>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</si>
  <si>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</si>
  <si>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</si>
  <si>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</si>
  <si>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</si>
  <si>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</si>
  <si>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</si>
  <si>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</si>
  <si>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</si>
  <si>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</si>
  <si>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</si>
  <si>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</si>
  <si>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</si>
  <si>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</si>
  <si>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</si>
  <si>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</si>
  <si>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</si>
  <si>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</si>
  <si>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</si>
  <si>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</si>
  <si>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</si>
  <si>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</si>
  <si>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</si>
  <si>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</si>
  <si>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</si>
  <si>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</si>
  <si>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</si>
  <si>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</si>
  <si>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</si>
  <si>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</si>
  <si>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</si>
  <si>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</si>
  <si>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</si>
  <si>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</si>
  <si>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</si>
  <si>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</si>
  <si>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</si>
  <si>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</si>
  <si>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</si>
  <si>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</si>
  <si>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</si>
  <si>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</si>
  <si>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</si>
  <si>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</si>
  <si>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</si>
  <si>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</si>
  <si>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</si>
  <si>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</si>
  <si>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</si>
  <si>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</si>
  <si>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</si>
  <si>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</si>
  <si>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</si>
  <si>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</si>
  <si>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</si>
  <si>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</si>
  <si>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</si>
  <si>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</si>
  <si>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</si>
  <si>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</si>
  <si>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</si>
  <si>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</si>
  <si>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</si>
  <si>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</si>
  <si>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</si>
  <si>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</si>
  <si>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</si>
  <si>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</si>
  <si>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</si>
  <si>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</si>
  <si>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</si>
  <si>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</si>
  <si>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</si>
  <si>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</si>
  <si>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</si>
  <si>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</si>
  <si>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</si>
  <si>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</si>
  <si>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</si>
  <si>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</si>
  <si>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</si>
  <si>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</si>
  <si>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</si>
  <si>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</si>
  <si>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</si>
  <si>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</si>
  <si>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</si>
  <si>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</si>
  <si>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</si>
  <si>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</si>
  <si>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</si>
  <si>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</si>
  <si>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</si>
  <si>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</si>
  <si>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</si>
  <si>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</si>
  <si>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</si>
  <si>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</si>
  <si>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</si>
  <si>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</si>
  <si>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</si>
  <si>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</si>
  <si>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</si>
  <si>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</si>
  <si>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</si>
  <si>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</si>
  <si>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</si>
  <si>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</si>
  <si>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</si>
  <si>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</si>
  <si>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</si>
  <si>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</si>
  <si>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</si>
  <si>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</si>
  <si>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</si>
  <si>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</si>
  <si>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</si>
  <si>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</si>
  <si>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</si>
  <si>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</si>
  <si>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</si>
  <si>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</si>
  <si>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</si>
  <si>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</si>
  <si>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</si>
  <si>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</si>
  <si>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</si>
  <si>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</si>
  <si>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</si>
  <si>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</si>
  <si>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</si>
  <si>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</si>
  <si>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</si>
  <si>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</si>
  <si>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</si>
  <si>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</si>
  <si>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</si>
  <si>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</si>
  <si>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</si>
  <si>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</si>
  <si>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</si>
  <si>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</si>
  <si>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</si>
  <si>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</si>
  <si>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</si>
  <si>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</si>
  <si>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</si>
  <si>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</si>
  <si>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</si>
  <si>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</si>
  <si>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</si>
  <si>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</si>
  <si>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</si>
  <si>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</si>
  <si>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</si>
  <si>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</si>
  <si>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</si>
  <si>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</si>
  <si>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</si>
  <si>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</si>
  <si>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</si>
  <si>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</si>
  <si>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</si>
  <si>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</si>
  <si>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</si>
  <si>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</si>
  <si>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</si>
  <si>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</si>
  <si>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</si>
  <si>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</si>
  <si>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</si>
  <si>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</si>
  <si>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</si>
  <si>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</si>
  <si>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</si>
  <si>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</si>
  <si>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</si>
  <si>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</si>
  <si>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</si>
  <si>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</si>
  <si>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</si>
  <si>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</si>
  <si>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</si>
  <si>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</si>
  <si>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</si>
  <si>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</si>
  <si>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</si>
  <si>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</si>
  <si>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</si>
  <si>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</si>
  <si>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</si>
  <si>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</si>
  <si>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</si>
  <si>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</si>
  <si>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</si>
  <si>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</si>
  <si>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</si>
  <si>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</si>
  <si>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</si>
  <si>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</si>
  <si>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</si>
  <si>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</si>
  <si>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</si>
  <si>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</si>
  <si>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</si>
  <si>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</si>
  <si>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</si>
  <si>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</si>
  <si>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</si>
  <si>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</si>
  <si>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</si>
  <si>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</si>
  <si>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</si>
  <si>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</si>
  <si>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</si>
  <si>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</si>
  <si>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</si>
  <si>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</si>
  <si>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</si>
  <si>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</si>
  <si>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</si>
  <si>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</si>
  <si>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</si>
  <si>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</si>
  <si>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</si>
  <si>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</si>
  <si>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</si>
  <si>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</si>
  <si>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</si>
  <si>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</si>
  <si>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</si>
  <si>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</si>
  <si>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</si>
  <si>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</si>
  <si>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</si>
  <si>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</si>
  <si>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</si>
  <si>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</si>
  <si>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</si>
  <si>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</si>
  <si>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</si>
  <si>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</si>
  <si>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</si>
  <si>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</si>
  <si>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</si>
  <si>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</si>
  <si>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</si>
  <si>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</si>
  <si>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</si>
  <si>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</si>
  <si>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</si>
  <si>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</si>
  <si>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</si>
  <si>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</si>
  <si>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</si>
  <si>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</si>
  <si>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</si>
  <si>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</si>
  <si>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</si>
  <si>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</si>
  <si>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</si>
  <si>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</si>
  <si>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</si>
  <si>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</si>
  <si>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</si>
  <si>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</si>
  <si>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</si>
  <si>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</si>
  <si>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</si>
  <si>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</si>
  <si>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</si>
  <si>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</si>
  <si>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</si>
  <si>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</si>
  <si>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</si>
  <si>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</si>
  <si>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</si>
  <si>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</si>
  <si>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</si>
  <si>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</si>
  <si>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</si>
  <si>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</si>
  <si>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</si>
  <si>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</si>
  <si>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</si>
  <si>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</si>
  <si>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</si>
  <si>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</si>
  <si>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</si>
  <si>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</si>
  <si>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</si>
  <si>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</si>
  <si>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</si>
  <si>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</si>
  <si>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</si>
  <si>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</si>
  <si>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</si>
  <si>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</si>
  <si>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</si>
  <si>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</si>
  <si>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</si>
  <si>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</si>
  <si>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</si>
  <si>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</si>
  <si>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</si>
  <si>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</si>
  <si>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</si>
  <si>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</si>
  <si>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</si>
  <si>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</si>
  <si>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</si>
  <si>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</si>
  <si>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</si>
  <si>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</si>
  <si>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</si>
  <si>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</si>
  <si>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</si>
  <si>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</si>
  <si>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</si>
  <si>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</si>
  <si>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</si>
  <si>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</si>
  <si>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</si>
  <si>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</si>
  <si>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</si>
  <si>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</si>
  <si>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</si>
  <si>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</si>
  <si>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</si>
  <si>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</si>
  <si>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</si>
  <si>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</si>
  <si>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</si>
  <si>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</si>
  <si>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</si>
  <si>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</si>
  <si>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</si>
  <si>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</si>
  <si>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</si>
  <si>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</si>
  <si>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</si>
  <si>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</si>
  <si>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</si>
  <si>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</si>
  <si>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</si>
  <si>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</si>
  <si>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</si>
  <si>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</si>
  <si>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</si>
  <si>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</si>
  <si>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</si>
  <si>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</si>
  <si>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</si>
  <si>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</si>
  <si>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</si>
  <si>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</si>
  <si>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</si>
  <si>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</si>
  <si>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</si>
  <si>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</si>
  <si>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</si>
  <si>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</si>
  <si>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</si>
  <si>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</si>
  <si>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</si>
  <si>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</si>
  <si>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</si>
  <si>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</si>
  <si>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</si>
  <si>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</si>
  <si>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</si>
  <si>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</si>
  <si>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</si>
  <si>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</si>
  <si>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</si>
  <si>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</si>
  <si>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</si>
  <si>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</si>
  <si>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</si>
  <si>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</si>
  <si>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</si>
  <si>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</si>
  <si>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</si>
  <si>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</si>
  <si>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</si>
  <si>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</si>
  <si>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</si>
  <si>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</si>
  <si>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</si>
  <si>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</si>
  <si>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</si>
  <si>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</si>
  <si>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</si>
  <si>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</si>
  <si>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</si>
  <si>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</si>
  <si>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</si>
  <si>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</si>
  <si>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</si>
  <si>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</si>
  <si>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</si>
  <si>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</si>
  <si>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</si>
  <si>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</si>
  <si>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</si>
  <si>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</si>
  <si>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</si>
  <si>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</si>
  <si>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</si>
  <si>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</si>
  <si>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</si>
  <si>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</si>
  <si>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</si>
  <si>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</si>
  <si>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</si>
  <si>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</si>
  <si>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</si>
  <si>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</si>
  <si>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</si>
  <si>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</si>
  <si>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</si>
  <si>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</si>
  <si>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</si>
  <si>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</si>
  <si>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</si>
  <si>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</si>
  <si>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</si>
  <si>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</si>
  <si>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</si>
  <si>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</si>
  <si>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</si>
  <si>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</si>
  <si>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</si>
  <si>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</si>
  <si>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</si>
  <si>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</si>
  <si>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</si>
  <si>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</si>
  <si>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</si>
  <si>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</si>
  <si>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</si>
  <si>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</si>
  <si>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</si>
  <si>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</si>
  <si>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</si>
  <si>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</si>
  <si>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</si>
  <si>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</si>
  <si>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</si>
  <si>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</si>
  <si>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</si>
  <si>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</si>
  <si>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</si>
  <si>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</si>
  <si>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</si>
  <si>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</si>
  <si>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</si>
  <si>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</si>
  <si>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</si>
  <si>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</si>
  <si>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</si>
  <si>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</si>
  <si>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</si>
  <si>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</si>
  <si>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</si>
  <si>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</si>
  <si>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</si>
  <si>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</si>
  <si>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</si>
  <si>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</si>
  <si>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</si>
  <si>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</si>
  <si>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</si>
  <si>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</si>
  <si>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</si>
  <si>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</si>
  <si>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</si>
  <si>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</si>
  <si>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</si>
  <si>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</si>
  <si>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</si>
  <si>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</si>
  <si>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</si>
  <si>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</si>
  <si>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</si>
  <si>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</si>
  <si>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</si>
  <si>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</si>
  <si>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</si>
  <si>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</si>
  <si>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</si>
  <si>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</si>
  <si>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</si>
  <si>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</si>
  <si>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</si>
  <si>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</si>
  <si>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</si>
  <si>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</si>
  <si>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</si>
  <si>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</si>
  <si>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</si>
  <si>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</si>
  <si>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</si>
  <si>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</si>
  <si>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</si>
  <si>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</si>
  <si>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</si>
  <si>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</si>
  <si>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</si>
  <si>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</si>
  <si>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</si>
  <si>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</si>
  <si>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</si>
  <si>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</si>
  <si>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</si>
  <si>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</si>
  <si>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</si>
  <si>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</si>
  <si>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</si>
  <si>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</si>
  <si>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</si>
  <si>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</si>
  <si>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</si>
  <si>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</si>
  <si>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</si>
  <si>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</si>
  <si>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</si>
  <si>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</si>
  <si>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</si>
  <si>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</si>
  <si>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</si>
  <si>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</si>
  <si>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</si>
  <si>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</si>
  <si>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</si>
  <si>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</si>
  <si>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</si>
  <si>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</si>
  <si>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</si>
  <si>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</si>
  <si>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</si>
  <si>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</si>
  <si>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</si>
  <si>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</si>
  <si>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</si>
  <si>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</si>
  <si>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</si>
  <si>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</si>
  <si>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</si>
  <si>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</si>
  <si>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</si>
  <si>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</si>
  <si>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</si>
  <si>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</si>
  <si>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</si>
  <si>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</si>
  <si>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</si>
  <si>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</si>
  <si>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</si>
  <si>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</si>
  <si>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</si>
  <si>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</si>
  <si>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</si>
  <si>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</si>
  <si>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</si>
  <si>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</si>
  <si>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</si>
  <si>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</si>
  <si>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</si>
  <si>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</si>
  <si>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</si>
  <si>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</si>
  <si>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</si>
  <si>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</si>
  <si>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</si>
  <si>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</si>
  <si>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</si>
  <si>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</si>
  <si>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</si>
  <si>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</si>
  <si>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</si>
  <si>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</si>
  <si>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</si>
  <si>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</si>
  <si>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</si>
  <si>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</si>
  <si>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</si>
  <si>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</si>
  <si>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</si>
  <si>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</si>
  <si>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</si>
  <si>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</si>
  <si>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</si>
  <si>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</si>
  <si>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</si>
  <si>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</si>
  <si>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</si>
  <si>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</si>
  <si>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</si>
  <si>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</si>
  <si>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</si>
  <si>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</si>
  <si>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</si>
  <si>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</si>
  <si>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</si>
  <si>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</si>
  <si>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</si>
  <si>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</si>
  <si>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</si>
  <si>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</si>
  <si>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</si>
  <si>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</si>
  <si>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</si>
  <si>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</si>
  <si>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</si>
  <si>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</si>
  <si>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</si>
  <si>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</si>
  <si>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</si>
  <si>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</si>
  <si>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</si>
  <si>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</si>
  <si>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</si>
  <si>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</si>
  <si>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</si>
  <si>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</si>
  <si>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</si>
  <si>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</si>
  <si>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</si>
  <si>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</si>
  <si>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</si>
  <si>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</si>
  <si>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</si>
  <si>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</si>
  <si>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</si>
  <si>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</si>
  <si>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</si>
  <si>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</si>
  <si>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</si>
  <si>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</si>
  <si>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</si>
  <si>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</si>
  <si>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</si>
  <si>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</si>
  <si>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</si>
  <si>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</si>
  <si>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</si>
  <si>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</si>
  <si>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</si>
  <si>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</si>
  <si>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</si>
  <si>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</si>
  <si>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</si>
  <si>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</si>
  <si>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</si>
  <si>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</si>
  <si>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</si>
  <si>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</si>
  <si>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</si>
  <si>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</si>
  <si>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</si>
  <si>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</si>
  <si>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</si>
  <si>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</si>
  <si>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</si>
  <si>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</si>
  <si>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</si>
  <si>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</si>
  <si>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</si>
  <si>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</si>
  <si>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</si>
  <si>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</si>
  <si>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</si>
  <si>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</si>
  <si>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</si>
  <si>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</si>
  <si>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</si>
  <si>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</si>
  <si>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</si>
  <si>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</si>
  <si>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</si>
  <si>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</si>
  <si>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</si>
  <si>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</si>
  <si>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</si>
  <si>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</si>
  <si>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</si>
  <si>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</si>
  <si>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</si>
  <si>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</si>
  <si>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</si>
  <si>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</si>
  <si>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</si>
  <si>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</si>
  <si>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</si>
  <si>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</si>
  <si>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</si>
  <si>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</si>
  <si>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</si>
  <si>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</si>
  <si>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</si>
  <si>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</si>
  <si>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</si>
  <si>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</si>
  <si>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</si>
  <si>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</si>
  <si>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</si>
  <si>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</si>
  <si>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</si>
  <si>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</si>
  <si>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</si>
  <si>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</si>
  <si>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</si>
  <si>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</si>
  <si>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</si>
  <si>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</si>
  <si>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</si>
  <si>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</si>
  <si>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</si>
  <si>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</si>
  <si>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</si>
  <si>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</si>
  <si>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</si>
  <si>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</si>
  <si>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</si>
  <si>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</si>
  <si>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</si>
  <si>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</si>
  <si>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</si>
  <si>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</si>
  <si>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</si>
  <si>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</si>
  <si>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</si>
  <si>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</si>
  <si>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</si>
  <si>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</si>
  <si>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</si>
  <si>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</si>
  <si>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</si>
  <si>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</si>
  <si>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</si>
  <si>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</si>
  <si>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</si>
  <si>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</si>
  <si>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</si>
  <si>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</si>
  <si>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</si>
  <si>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</si>
  <si>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</si>
  <si>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</si>
  <si>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</si>
  <si>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</si>
  <si>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</si>
  <si>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</si>
  <si>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</si>
  <si>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</si>
  <si>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</si>
  <si>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</si>
  <si>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</si>
  <si>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</si>
  <si>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</si>
  <si>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</si>
  <si>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</si>
  <si>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</si>
  <si>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</si>
  <si>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</si>
  <si>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</si>
  <si>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</si>
  <si>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</si>
  <si>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</si>
  <si>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</si>
  <si>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</si>
  <si>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</si>
  <si>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</si>
  <si>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</si>
  <si>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</si>
  <si>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</si>
  <si>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</si>
  <si>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</si>
  <si>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</si>
  <si>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</si>
  <si>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</si>
  <si>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</si>
  <si>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</si>
  <si>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</si>
  <si>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</si>
  <si>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</si>
  <si>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</si>
  <si>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</si>
  <si>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</si>
  <si>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</si>
  <si>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</si>
  <si>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</si>
  <si>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</si>
  <si>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</si>
  <si>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</si>
  <si>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</si>
  <si>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</si>
  <si>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</si>
  <si>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</si>
  <si>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</si>
  <si>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</si>
  <si>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</si>
  <si>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</si>
  <si>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</si>
  <si>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</si>
  <si>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</si>
  <si>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</si>
  <si>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</si>
  <si>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</si>
  <si>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</si>
  <si>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</si>
  <si>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</si>
  <si>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</si>
  <si>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</si>
  <si>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</si>
  <si>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</si>
  <si>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</si>
  <si>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</si>
  <si>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</si>
  <si>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</si>
  <si>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</si>
  <si>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</si>
  <si>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</si>
  <si>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</si>
  <si>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</si>
  <si>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</si>
  <si>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</si>
  <si>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</si>
  <si>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</si>
  <si>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</si>
  <si>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</si>
  <si>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</si>
  <si>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</si>
  <si>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</si>
  <si>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</si>
  <si>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</si>
  <si>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</si>
  <si>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</si>
  <si>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</si>
  <si>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</si>
  <si>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</si>
  <si>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</si>
  <si>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</si>
  <si>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</si>
  <si>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</si>
  <si>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</si>
  <si>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</si>
  <si>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</si>
  <si>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</si>
  <si>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</si>
  <si>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</si>
  <si>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</si>
  <si>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</si>
  <si>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</si>
  <si>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</si>
  <si>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</si>
  <si>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</si>
  <si>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</si>
  <si>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</si>
  <si>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</si>
  <si>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</si>
  <si>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</si>
  <si>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</si>
  <si>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</si>
  <si>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</si>
  <si>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</si>
  <si>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</si>
  <si>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</si>
  <si>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</si>
  <si>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</si>
  <si>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</si>
  <si>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</si>
  <si>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</si>
  <si>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</si>
  <si>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</si>
  <si>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</si>
  <si>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</si>
  <si>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</si>
  <si>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</si>
  <si>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</si>
  <si>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</si>
  <si>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</si>
  <si>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</si>
  <si>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</si>
  <si>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</si>
  <si>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</si>
  <si>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</si>
  <si>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</si>
  <si>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</si>
  <si>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</si>
  <si>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</si>
  <si>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</si>
  <si>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</si>
  <si>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</si>
  <si>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</si>
  <si>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</si>
  <si>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</si>
  <si>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</si>
  <si>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</si>
  <si>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</si>
  <si>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</si>
  <si>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</si>
  <si>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</si>
  <si>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</si>
  <si>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</si>
  <si>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</si>
  <si>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</si>
  <si>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</si>
  <si>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</si>
  <si>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</si>
  <si>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</si>
  <si>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</si>
  <si>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</si>
  <si>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</si>
  <si>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</si>
  <si>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</si>
  <si>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</si>
  <si>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</si>
  <si>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</si>
  <si>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</si>
  <si>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</si>
  <si>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</si>
  <si>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</si>
  <si>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</si>
  <si>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</si>
  <si>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</si>
  <si>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</si>
  <si>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</si>
  <si>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</si>
  <si>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</si>
  <si>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</si>
  <si>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</si>
  <si>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</si>
  <si>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</si>
  <si>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</si>
  <si>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</si>
  <si>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</si>
  <si>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</si>
  <si>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</si>
  <si>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</si>
  <si>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</si>
  <si>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</si>
  <si>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</si>
  <si>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</si>
  <si>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</si>
  <si>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</si>
  <si>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</si>
  <si>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</si>
  <si>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</si>
  <si>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</si>
  <si>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</si>
  <si>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</si>
  <si>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</si>
  <si>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</si>
  <si>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</si>
  <si>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</si>
  <si>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</si>
  <si>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</si>
  <si>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</si>
  <si>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</si>
  <si>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</si>
  <si>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</si>
  <si>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</si>
  <si>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</si>
  <si>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</si>
  <si>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</si>
  <si>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</si>
  <si>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</si>
  <si>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</si>
  <si>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</si>
  <si>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</si>
  <si>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</si>
  <si>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</si>
  <si>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</si>
  <si>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</si>
  <si>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</si>
  <si>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</si>
  <si>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</si>
  <si>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</si>
  <si>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</si>
  <si>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</si>
  <si>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</si>
  <si>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</si>
  <si>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</si>
  <si>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</si>
  <si>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</si>
  <si>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</si>
  <si>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</si>
  <si>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</si>
  <si>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</si>
  <si>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</si>
  <si>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</si>
  <si>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</si>
  <si>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</si>
  <si>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</si>
  <si>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</si>
  <si>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</si>
  <si>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</si>
  <si>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</si>
  <si>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</si>
  <si>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</si>
  <si>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</si>
  <si>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</si>
  <si>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</si>
  <si>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</si>
  <si>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</si>
  <si>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</si>
  <si>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</si>
  <si>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</si>
  <si>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</si>
  <si>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</si>
  <si>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</si>
  <si>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</si>
  <si>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</si>
  <si>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</si>
  <si>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</si>
  <si>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</si>
  <si>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</si>
  <si>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</si>
  <si>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</si>
  <si>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</si>
  <si>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</si>
  <si>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</si>
  <si>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</si>
  <si>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</si>
  <si>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</si>
  <si>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</si>
  <si>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</si>
  <si>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</si>
  <si>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</si>
  <si>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</si>
  <si>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</si>
  <si>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</si>
  <si>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</si>
  <si>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</si>
  <si>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</si>
  <si>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</si>
  <si>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</si>
  <si>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</si>
  <si>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</si>
  <si>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</si>
  <si>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</si>
  <si>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</si>
  <si>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</si>
  <si>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</si>
  <si>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</si>
  <si>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</si>
  <si>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</si>
  <si>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</si>
  <si>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</si>
  <si>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</si>
  <si>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</si>
  <si>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</si>
  <si>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</si>
  <si>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</si>
  <si>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</si>
  <si>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</si>
  <si>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</si>
  <si>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</si>
  <si>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</si>
  <si>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</si>
  <si>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</si>
  <si>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</si>
  <si>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</si>
  <si>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</si>
  <si>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</si>
  <si>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</si>
  <si>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</si>
  <si>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</si>
  <si>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</si>
  <si>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</si>
  <si>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</si>
  <si>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</si>
  <si>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</si>
  <si>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</si>
  <si>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</si>
  <si>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</si>
  <si>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</si>
  <si>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</si>
  <si>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</si>
  <si>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</si>
  <si>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</si>
  <si>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</si>
  <si>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</si>
  <si>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</si>
  <si>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</si>
  <si>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</si>
  <si>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</si>
  <si>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</si>
  <si>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</si>
  <si>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</si>
  <si>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</si>
  <si>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</si>
  <si>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</si>
  <si>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</si>
  <si>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</si>
  <si>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</si>
  <si>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</si>
  <si>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</si>
  <si>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</si>
  <si>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</si>
  <si>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</si>
  <si>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</si>
  <si>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</si>
  <si>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</si>
  <si>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</si>
  <si>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</si>
  <si>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</si>
  <si>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</si>
  <si>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</si>
  <si>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</si>
  <si>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</si>
  <si>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</si>
  <si>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</si>
  <si>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</si>
  <si>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</si>
  <si>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</si>
  <si>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</si>
  <si>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</si>
  <si>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</si>
  <si>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</si>
  <si>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</si>
  <si>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</si>
  <si>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</si>
  <si>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</si>
  <si>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</si>
  <si>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</si>
  <si>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</si>
  <si>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</si>
  <si>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</si>
  <si>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</si>
  <si>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</si>
  <si>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</si>
  <si>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</si>
  <si>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</si>
  <si>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</si>
  <si>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</si>
  <si>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</si>
  <si>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</si>
  <si>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</si>
  <si>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</si>
  <si>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</si>
  <si>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</si>
  <si>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</si>
  <si>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</si>
  <si>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</si>
  <si>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</si>
  <si>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</si>
  <si>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</si>
  <si>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</si>
  <si>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</si>
  <si>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</si>
  <si>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</si>
  <si>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</si>
  <si>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</si>
  <si>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</si>
  <si>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</si>
  <si>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</si>
  <si>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</si>
  <si>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</si>
  <si>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</si>
  <si>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</si>
  <si>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</si>
  <si>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</si>
  <si>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</si>
  <si>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</si>
  <si>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</si>
  <si>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</si>
  <si>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</si>
  <si>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</si>
  <si>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</si>
  <si>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</si>
  <si>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</si>
  <si>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</si>
  <si>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</si>
  <si>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</si>
  <si>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</si>
  <si>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</si>
  <si>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</si>
  <si>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</si>
  <si>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</si>
  <si>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</si>
  <si>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</si>
  <si>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</si>
  <si>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</si>
  <si>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</si>
  <si>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</si>
  <si>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</si>
  <si>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</si>
  <si>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</si>
  <si>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</si>
  <si>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</si>
  <si>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</si>
  <si>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</si>
  <si>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</si>
  <si>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</si>
  <si>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</si>
  <si>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</si>
  <si>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</si>
  <si>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</si>
  <si>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</si>
  <si>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</si>
  <si>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</si>
  <si>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</si>
  <si>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</si>
  <si>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</si>
  <si>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</si>
  <si>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</si>
  <si>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</si>
  <si>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</si>
  <si>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</si>
  <si>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</si>
  <si>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</si>
  <si>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</si>
  <si>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</si>
  <si>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</si>
  <si>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</si>
  <si>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</si>
  <si>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</si>
  <si>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</si>
  <si>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</si>
  <si>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</si>
  <si>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</si>
  <si>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</si>
  <si>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</si>
  <si>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</si>
  <si>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</si>
  <si>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</si>
  <si>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</si>
  <si>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</si>
  <si>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</si>
  <si>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</si>
  <si>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</si>
  <si>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</si>
  <si>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</si>
  <si>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</si>
  <si>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</si>
  <si>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</si>
  <si>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</si>
  <si>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</si>
  <si>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</si>
  <si>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</si>
  <si>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</si>
  <si>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</si>
  <si>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</si>
  <si>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</si>
  <si>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</si>
  <si>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</si>
  <si>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</si>
  <si>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</si>
  <si>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</si>
  <si>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</si>
  <si>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</si>
  <si>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</si>
  <si>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</si>
  <si>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</si>
  <si>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</si>
  <si>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</si>
  <si>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</si>
  <si>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</si>
  <si>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</si>
  <si>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</si>
  <si>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</si>
  <si>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</si>
  <si>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</si>
  <si>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</si>
  <si>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</si>
  <si>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</si>
  <si>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</si>
  <si>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</si>
  <si>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</si>
  <si>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</si>
  <si>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</si>
  <si>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</si>
  <si>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</si>
  <si>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</si>
  <si>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</si>
  <si>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</si>
  <si>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</si>
  <si>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</si>
  <si>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</si>
  <si>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</si>
  <si>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</si>
  <si>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</si>
  <si>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</si>
  <si>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</si>
  <si>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</si>
  <si>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</si>
  <si>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</si>
  <si>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</si>
  <si>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</si>
  <si>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</si>
  <si>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</si>
  <si>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</si>
  <si>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</si>
  <si>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</si>
  <si>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</si>
  <si>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</si>
  <si>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</si>
  <si>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</si>
  <si>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</si>
  <si>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</si>
  <si>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</si>
  <si>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</si>
  <si>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</si>
  <si>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</si>
  <si>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</si>
  <si>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</si>
  <si>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</si>
  <si>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</si>
  <si>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</si>
  <si>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</si>
  <si>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</si>
  <si>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</si>
  <si>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</si>
  <si>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</si>
  <si>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</si>
  <si>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</si>
  <si>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</si>
  <si>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</si>
  <si>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</si>
  <si>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</si>
  <si>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</si>
  <si>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</si>
  <si>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</si>
  <si>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</si>
  <si>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</si>
  <si>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</si>
  <si>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</si>
  <si>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</si>
  <si>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</si>
  <si>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</si>
  <si>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</si>
  <si>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</si>
  <si>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</si>
  <si>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</si>
  <si>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</si>
  <si>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</si>
  <si>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</si>
  <si>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</si>
  <si>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</si>
  <si>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</si>
  <si>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</si>
  <si>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</si>
  <si>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</si>
  <si>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</si>
  <si>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</si>
  <si>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</si>
  <si>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</si>
  <si>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</si>
  <si>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</si>
  <si>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</si>
  <si>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</si>
  <si>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</si>
  <si>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</si>
  <si>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</si>
  <si>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</si>
  <si>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</si>
  <si>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</si>
  <si>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</si>
  <si>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</si>
  <si>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</si>
  <si>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</si>
  <si>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</si>
  <si>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</si>
  <si>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</si>
  <si>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</si>
  <si>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</si>
  <si>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</si>
  <si>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</si>
  <si>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</si>
  <si>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</si>
  <si>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</si>
  <si>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</si>
  <si>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</si>
  <si>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</si>
  <si>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</si>
  <si>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</si>
  <si>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</si>
  <si>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</si>
  <si>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</si>
  <si>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</si>
  <si>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</si>
  <si>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</si>
  <si>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</si>
  <si>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</si>
  <si>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</si>
  <si>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</si>
  <si>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</si>
  <si>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</si>
  <si>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</si>
  <si>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</si>
  <si>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</si>
  <si>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</si>
  <si>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</si>
  <si>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</si>
  <si>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</si>
  <si>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</si>
  <si>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</si>
  <si>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</si>
  <si>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</si>
  <si>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</si>
  <si>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</si>
  <si>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</si>
  <si>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</si>
  <si>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</si>
  <si>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</si>
  <si>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</si>
  <si>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</si>
  <si>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</si>
  <si>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</si>
  <si>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</si>
  <si>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</si>
  <si>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</si>
  <si>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</si>
  <si>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</si>
  <si>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</si>
  <si>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</si>
  <si>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</si>
  <si>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</si>
  <si>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</si>
  <si>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</si>
  <si>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</si>
  <si>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</si>
  <si>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</si>
  <si>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</si>
  <si>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</si>
  <si>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</si>
  <si>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</si>
  <si>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</si>
  <si>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</si>
  <si>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</si>
  <si>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</si>
  <si>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</si>
  <si>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</si>
  <si>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</si>
  <si>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</si>
  <si>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</si>
  <si>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</si>
  <si>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</si>
  <si>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</si>
  <si>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</si>
  <si>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</si>
  <si>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</si>
  <si>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</si>
  <si>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</si>
  <si>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</si>
  <si>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</si>
  <si>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</si>
  <si>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</si>
  <si>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</si>
  <si>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</si>
  <si>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</si>
  <si>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</si>
  <si>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</si>
  <si>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</si>
  <si>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</si>
  <si>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</si>
  <si>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</si>
  <si>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</si>
  <si>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</si>
  <si>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</si>
  <si>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</si>
  <si>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</si>
  <si>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</si>
  <si>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</si>
  <si>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</si>
  <si>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</si>
  <si>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</si>
  <si>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</si>
  <si>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</si>
  <si>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</si>
  <si>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</si>
  <si>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</si>
  <si>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</si>
  <si>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</si>
  <si>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</si>
  <si>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</si>
  <si>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</si>
  <si>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</si>
  <si>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</si>
  <si>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</si>
  <si>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</si>
  <si>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</si>
  <si>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</si>
  <si>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</si>
  <si>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</si>
  <si>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</si>
  <si>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</si>
  <si>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</si>
  <si>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</si>
  <si>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</si>
  <si>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</si>
  <si>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</si>
  <si>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</si>
  <si>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</si>
  <si>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</si>
  <si>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</si>
  <si>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</si>
  <si>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</si>
  <si>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</si>
  <si>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</si>
  <si>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</si>
  <si>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</si>
  <si>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</si>
  <si>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</si>
  <si>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</si>
  <si>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</si>
  <si>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</si>
  <si>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</si>
  <si>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</si>
  <si>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</si>
  <si>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</si>
  <si>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</si>
  <si>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</si>
  <si>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</si>
  <si>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</si>
  <si>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</si>
  <si>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</si>
  <si>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</si>
  <si>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</si>
  <si>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</si>
  <si>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</si>
  <si>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</si>
  <si>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</si>
  <si>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</si>
  <si>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</si>
  <si>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</si>
  <si>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</si>
  <si>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</si>
  <si>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</si>
  <si>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</si>
  <si>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</si>
  <si>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</si>
  <si>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</si>
  <si>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</si>
  <si>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</si>
  <si>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</si>
  <si>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</si>
  <si>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</si>
  <si>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</si>
  <si>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</si>
  <si>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</si>
  <si>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</si>
  <si>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</si>
  <si>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</si>
  <si>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</si>
  <si>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</si>
  <si>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</si>
  <si>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</si>
  <si>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</si>
  <si>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</si>
  <si>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</si>
  <si>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</si>
  <si>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</si>
  <si>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</si>
  <si>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</si>
  <si>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</si>
  <si>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</si>
  <si>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</si>
  <si>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</si>
  <si>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</si>
  <si>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</si>
  <si>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</si>
  <si>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</si>
  <si>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</si>
  <si>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</si>
  <si>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</si>
  <si>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</si>
  <si>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</si>
  <si>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</si>
  <si>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</si>
  <si>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</si>
  <si>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</si>
  <si>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</si>
  <si>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</si>
  <si>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</si>
  <si>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</si>
  <si>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</si>
  <si>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</si>
  <si>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</si>
  <si>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</si>
  <si>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</si>
  <si>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</si>
  <si>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</si>
  <si>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</si>
  <si>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</si>
  <si>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</si>
  <si>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</si>
  <si>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</si>
  <si>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</si>
  <si>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</si>
  <si>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</si>
  <si>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</si>
  <si>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</si>
  <si>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</si>
  <si>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</si>
  <si>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</si>
  <si>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</si>
  <si>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</si>
  <si>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</si>
  <si>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</si>
  <si>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</si>
  <si>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</si>
  <si>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</si>
  <si>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</si>
  <si>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</si>
  <si>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</si>
  <si>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</si>
  <si>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</si>
  <si>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</si>
  <si>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</si>
  <si>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</si>
  <si>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</si>
  <si>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</si>
  <si>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</si>
  <si>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</si>
  <si>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</si>
  <si>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</si>
  <si>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</si>
  <si>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</si>
  <si>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</si>
  <si>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</si>
  <si>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</si>
  <si>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</si>
  <si>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</si>
  <si>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</si>
  <si>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</si>
  <si>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</si>
  <si>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</si>
  <si>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</si>
  <si>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</si>
  <si>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</si>
  <si>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</si>
  <si>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</si>
  <si>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</si>
  <si>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</si>
  <si>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</si>
  <si>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</si>
  <si>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</si>
  <si>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</si>
  <si>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</si>
  <si>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</si>
  <si>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</si>
  <si>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</si>
  <si>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</si>
  <si>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</si>
  <si>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</si>
  <si>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</si>
  <si>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</si>
  <si>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</si>
  <si>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</si>
  <si>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</si>
  <si>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</si>
  <si>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</si>
  <si>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</si>
  <si>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</si>
  <si>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</si>
  <si>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</si>
  <si>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</si>
  <si>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</si>
  <si>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</si>
  <si>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</si>
  <si>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</si>
  <si>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</si>
  <si>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</si>
  <si>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</si>
  <si>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</si>
  <si>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</si>
  <si>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</si>
  <si>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</si>
  <si>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</si>
  <si>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</si>
  <si>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</si>
  <si>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</si>
  <si>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</si>
  <si>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</si>
  <si>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</si>
  <si>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</si>
  <si>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</si>
  <si>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</si>
  <si>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</si>
  <si>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</si>
  <si>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</si>
  <si>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</si>
  <si>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</si>
  <si>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</si>
  <si>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</si>
  <si>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</si>
  <si>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</si>
  <si>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</si>
  <si>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</si>
  <si>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</si>
  <si>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</si>
  <si>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</si>
  <si>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</si>
  <si>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</si>
  <si>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</si>
  <si>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</si>
  <si>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</si>
  <si>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</si>
  <si>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</si>
  <si>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</si>
  <si>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</si>
  <si>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</si>
  <si>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</si>
  <si>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</si>
  <si>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</si>
  <si>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</si>
  <si>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</si>
  <si>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</si>
  <si>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</si>
  <si>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</si>
  <si>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</si>
  <si>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</si>
  <si>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</si>
  <si>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</si>
  <si>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</si>
  <si>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</si>
  <si>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</si>
  <si>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</si>
  <si>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</si>
  <si>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</si>
  <si>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</si>
  <si>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</si>
  <si>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</si>
  <si>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</si>
  <si>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</si>
  <si>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</si>
  <si>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</si>
  <si>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</si>
  <si>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</si>
  <si>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</si>
  <si>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</si>
  <si>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</si>
  <si>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</si>
  <si>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</si>
  <si>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</si>
  <si>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</si>
  <si>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</si>
  <si>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</si>
  <si>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</si>
  <si>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</si>
  <si>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</si>
  <si>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</si>
  <si>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</si>
  <si>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</si>
  <si>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</si>
  <si>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</si>
  <si>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</si>
  <si>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</si>
  <si>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</si>
  <si>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</si>
  <si>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</si>
  <si>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</si>
  <si>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</si>
  <si>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</si>
  <si>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</si>
  <si>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</si>
  <si>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</si>
  <si>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</si>
  <si>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</si>
  <si>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</si>
  <si>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</si>
  <si>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</si>
  <si>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</si>
  <si>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</si>
  <si>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</si>
  <si>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</si>
  <si>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</si>
  <si>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</si>
  <si>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</si>
  <si>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</si>
  <si>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</si>
  <si>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</si>
  <si>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</si>
  <si>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</si>
  <si>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</si>
  <si>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</si>
  <si>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</si>
  <si>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</si>
  <si>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</si>
  <si>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</si>
  <si>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</si>
  <si>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</si>
  <si>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</si>
  <si>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</si>
  <si>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</si>
  <si>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</si>
  <si>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</si>
  <si>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</si>
  <si>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</si>
  <si>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</si>
  <si>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</si>
  <si>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</si>
  <si>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</si>
  <si>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</si>
  <si>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</si>
  <si>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</si>
  <si>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</si>
  <si>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</si>
  <si>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</si>
  <si>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</si>
  <si>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</si>
  <si>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</si>
  <si>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</si>
  <si>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</si>
  <si>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</si>
  <si>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</si>
  <si>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</si>
  <si>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</si>
  <si>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</si>
  <si>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</si>
  <si>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</si>
  <si>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</si>
  <si>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</si>
  <si>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</si>
  <si>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</si>
  <si>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</si>
  <si>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</si>
  <si>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</si>
  <si>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</si>
  <si>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</si>
  <si>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</si>
  <si>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</si>
  <si>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</si>
  <si>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</si>
  <si>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</si>
  <si>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</si>
  <si>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</si>
  <si>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</si>
  <si>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</si>
  <si>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</si>
  <si>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</si>
  <si>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</si>
  <si>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</si>
  <si>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</si>
  <si>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</si>
  <si>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</si>
  <si>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</si>
  <si>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</si>
  <si>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</si>
  <si>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</si>
  <si>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</si>
  <si>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</si>
  <si>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</si>
  <si>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</si>
  <si>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</si>
  <si>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</si>
  <si>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</si>
  <si>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</si>
  <si>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</si>
  <si>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</si>
  <si>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</si>
  <si>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</si>
  <si>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</si>
  <si>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</si>
  <si>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</si>
  <si>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</si>
  <si>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</si>
  <si>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</si>
  <si>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</si>
  <si>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</si>
  <si>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</si>
  <si>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</si>
  <si>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</si>
  <si>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</si>
  <si>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</si>
  <si>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</si>
  <si>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</si>
  <si>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</si>
  <si>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</si>
  <si>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</si>
  <si>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</si>
  <si>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</si>
  <si>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</si>
  <si>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</si>
  <si>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</si>
  <si>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</si>
  <si>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</si>
  <si>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</si>
  <si>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</si>
  <si>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</si>
  <si>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</si>
  <si>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</si>
  <si>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</si>
  <si>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</si>
  <si>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</si>
  <si>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</si>
  <si>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</si>
  <si>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</si>
  <si>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</si>
  <si>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</si>
  <si>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</si>
  <si>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</si>
  <si>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</si>
  <si>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</si>
  <si>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</si>
  <si>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</si>
  <si>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</si>
  <si>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</si>
  <si>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</si>
  <si>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</si>
  <si>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</si>
  <si>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</si>
  <si>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</si>
  <si>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</si>
  <si>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</si>
  <si>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</si>
  <si>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</si>
  <si>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</si>
  <si>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</si>
  <si>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</si>
  <si>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</si>
  <si>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</si>
  <si>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</si>
  <si>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</si>
  <si>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</si>
  <si>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</si>
  <si>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</si>
  <si>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</si>
  <si>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</si>
  <si>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</si>
  <si>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</si>
  <si>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</si>
  <si>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</si>
  <si>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</si>
  <si>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</si>
  <si>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</si>
  <si>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</si>
  <si>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</si>
  <si>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</si>
  <si>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</si>
  <si>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</si>
  <si>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</si>
  <si>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</si>
  <si>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</si>
  <si>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</si>
  <si>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</si>
  <si>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</si>
  <si>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</si>
  <si>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</si>
  <si>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</si>
  <si>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</si>
  <si>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</si>
  <si>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</si>
  <si>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</si>
  <si>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</si>
  <si>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</si>
  <si>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</si>
  <si>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</si>
  <si>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</si>
  <si>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</si>
  <si>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</si>
  <si>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</si>
  <si>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</si>
  <si>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</si>
  <si>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</si>
  <si>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</si>
  <si>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</si>
  <si>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</si>
  <si>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</si>
  <si>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</si>
  <si>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</si>
  <si>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</si>
  <si>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</si>
  <si>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</si>
  <si>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</si>
  <si>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</si>
  <si>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</si>
  <si>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</si>
  <si>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</si>
  <si>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</si>
  <si>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</si>
  <si>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</si>
  <si>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</si>
  <si>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</si>
  <si>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</si>
  <si>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</si>
  <si>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</si>
  <si>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</si>
  <si>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</si>
  <si>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</si>
  <si>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</si>
  <si>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</si>
  <si>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</si>
  <si>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</si>
  <si>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</si>
  <si>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</si>
  <si>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</si>
  <si>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</si>
  <si>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</si>
  <si>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</si>
  <si>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</si>
  <si>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</si>
  <si>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</si>
  <si>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</si>
  <si>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</si>
  <si>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</si>
  <si>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</si>
  <si>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</si>
  <si>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</si>
  <si>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</si>
  <si>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</si>
  <si>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</si>
  <si>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</si>
  <si>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</si>
  <si>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</si>
  <si>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</si>
  <si>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</si>
  <si>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</si>
  <si>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</si>
  <si>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</si>
  <si>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</si>
  <si>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</si>
  <si>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</si>
  <si>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</si>
  <si>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</si>
  <si>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</si>
  <si>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</si>
  <si>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</si>
  <si>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</si>
  <si>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</si>
  <si>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</si>
  <si>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</si>
  <si>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</si>
  <si>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</si>
  <si>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</si>
  <si>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</si>
  <si>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</si>
  <si>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</si>
  <si>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</si>
  <si>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</si>
  <si>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</si>
  <si>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</si>
  <si>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</si>
  <si>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</si>
  <si>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</si>
  <si>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</si>
  <si>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</si>
  <si>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</si>
  <si>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</si>
  <si>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</si>
  <si>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</si>
  <si>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</si>
  <si>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</si>
  <si>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</si>
  <si>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</si>
  <si>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</si>
  <si>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</si>
  <si>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</si>
  <si>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</si>
  <si>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</si>
  <si>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</si>
  <si>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</si>
  <si>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</si>
  <si>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</si>
  <si>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</si>
  <si>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</si>
  <si>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</si>
  <si>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</si>
  <si>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</si>
  <si>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</si>
  <si>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</si>
  <si>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</si>
  <si>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</si>
  <si>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</si>
  <si>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</si>
  <si>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</si>
  <si>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</si>
  <si>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</si>
  <si>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</si>
  <si>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</si>
  <si>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</si>
  <si>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</si>
  <si>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</si>
  <si>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</si>
  <si>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</si>
  <si>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</si>
  <si>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</si>
  <si>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</si>
  <si>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</si>
  <si>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</si>
  <si>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</si>
  <si>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</si>
  <si>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</si>
  <si>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</si>
  <si>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</si>
  <si>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</si>
  <si>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</si>
  <si>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</si>
  <si>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</si>
  <si>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</si>
  <si>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</si>
  <si>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</si>
  <si>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</si>
  <si>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</si>
  <si>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</si>
  <si>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</si>
  <si>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</si>
  <si>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</si>
  <si>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</si>
  <si>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</si>
  <si>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</si>
  <si>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</si>
  <si>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</si>
  <si>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</si>
  <si>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</si>
  <si>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</si>
  <si>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</si>
  <si>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</si>
  <si>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</si>
  <si>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</si>
  <si>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</si>
  <si>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</si>
  <si>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</si>
  <si>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</si>
  <si>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</si>
  <si>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</si>
  <si>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</si>
  <si>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</si>
  <si>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</si>
  <si>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</si>
  <si>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</si>
  <si>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</si>
  <si>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</si>
  <si>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</si>
  <si>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</si>
  <si>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</si>
  <si>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</si>
  <si>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</si>
  <si>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</si>
  <si>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</si>
  <si>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</si>
  <si>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</si>
  <si>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</si>
  <si>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</si>
  <si>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</si>
  <si>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</si>
  <si>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</si>
  <si>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</si>
  <si>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</si>
  <si>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</si>
  <si>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</si>
  <si>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</si>
  <si>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</si>
  <si>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</si>
  <si>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</si>
  <si>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</si>
  <si>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</si>
  <si>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</si>
  <si>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</si>
  <si>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</si>
  <si>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</si>
  <si>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</si>
  <si>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</si>
  <si>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</si>
  <si>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</si>
  <si>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</si>
  <si>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</si>
  <si>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</si>
  <si>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</si>
  <si>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</si>
  <si>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</si>
  <si>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</si>
  <si>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</si>
  <si>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</si>
  <si>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</si>
  <si>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</si>
  <si>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</si>
  <si>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</si>
  <si>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</si>
  <si>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</si>
  <si>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</si>
  <si>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</si>
  <si>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</si>
  <si>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</si>
  <si>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</si>
  <si>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</si>
  <si>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</si>
  <si>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</si>
  <si>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</si>
  <si>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</si>
  <si>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</si>
  <si>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</si>
  <si>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</si>
  <si>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</si>
  <si>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</si>
  <si>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</si>
  <si>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</si>
  <si>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</si>
  <si>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</si>
  <si>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</si>
  <si>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</si>
  <si>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</si>
  <si>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</si>
  <si>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</si>
  <si>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</si>
  <si>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</si>
  <si>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</si>
  <si>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</si>
  <si>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</si>
  <si>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</si>
  <si>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</si>
  <si>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</si>
  <si>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</si>
  <si>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</si>
  <si>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</si>
  <si>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</si>
  <si>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</si>
  <si>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</si>
  <si>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</si>
  <si>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</si>
  <si>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</si>
  <si>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</si>
  <si>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</si>
  <si>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</si>
  <si>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</si>
  <si>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</si>
  <si>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</si>
  <si>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</si>
  <si>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</si>
  <si>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</si>
  <si>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</si>
  <si>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</si>
  <si>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</si>
  <si>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</si>
  <si>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</si>
  <si>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</si>
  <si>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</si>
  <si>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</si>
  <si>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</si>
  <si>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</si>
  <si>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</si>
  <si>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</si>
  <si>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</si>
  <si>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</si>
  <si>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</si>
  <si>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</si>
  <si>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</si>
  <si>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</si>
  <si>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</si>
  <si>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</si>
  <si>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</si>
  <si>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</si>
  <si>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</si>
  <si>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</si>
  <si>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</si>
  <si>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</si>
  <si>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</si>
  <si>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</si>
  <si>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</si>
  <si>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</si>
  <si>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</si>
  <si>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</si>
  <si>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</si>
  <si>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</si>
  <si>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</si>
  <si>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</si>
  <si>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</si>
  <si>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</si>
  <si>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</si>
  <si>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</si>
  <si>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</si>
  <si>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</si>
  <si>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</si>
  <si>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</si>
  <si>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</si>
  <si>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</si>
  <si>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</si>
  <si>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</si>
  <si>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</si>
  <si>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</si>
  <si>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</si>
  <si>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</si>
  <si>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</si>
  <si>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</si>
  <si>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</si>
  <si>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</si>
  <si>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</si>
  <si>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</si>
  <si>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</si>
  <si>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</si>
  <si>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</si>
  <si>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</si>
  <si>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</si>
  <si>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</si>
  <si>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</si>
  <si>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</si>
  <si>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</si>
  <si>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</si>
  <si>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</si>
  <si>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</si>
  <si>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</si>
  <si>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</si>
  <si>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</si>
  <si>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</si>
  <si>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</si>
  <si>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</si>
  <si>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</si>
  <si>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</si>
  <si>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</si>
  <si>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</si>
  <si>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</si>
  <si>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</si>
  <si>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</si>
  <si>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</si>
  <si>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</si>
  <si>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</si>
  <si>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</si>
  <si>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</si>
  <si>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</si>
  <si>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</si>
  <si>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</si>
  <si>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</si>
  <si>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</si>
  <si>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</si>
  <si>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</si>
  <si>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</si>
  <si>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</si>
  <si>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</si>
  <si>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</si>
  <si>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</si>
  <si>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</si>
  <si>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</si>
  <si>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</si>
  <si>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</si>
  <si>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</si>
  <si>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</si>
  <si>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</si>
  <si>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</si>
  <si>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</si>
  <si>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</si>
  <si>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</si>
  <si>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</si>
  <si>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</si>
  <si>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</si>
  <si>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</si>
  <si>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</si>
  <si>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</si>
  <si>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</si>
  <si>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</si>
  <si>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</si>
  <si>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</si>
  <si>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</si>
  <si>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</si>
  <si>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</si>
  <si>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</si>
  <si>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</si>
  <si>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</si>
  <si>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</si>
  <si>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</si>
  <si>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</si>
  <si>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</si>
  <si>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</si>
  <si>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</si>
  <si>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</si>
  <si>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</si>
  <si>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</si>
  <si>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</si>
  <si>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</si>
  <si>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</si>
  <si>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</si>
  <si>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</si>
  <si>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</si>
  <si>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</si>
  <si>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</si>
  <si>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</si>
  <si>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</si>
  <si>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</si>
  <si>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</si>
  <si>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</si>
  <si>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</si>
  <si>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</si>
  <si>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</si>
  <si>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</si>
  <si>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</si>
  <si>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</si>
  <si>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</si>
  <si>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</si>
  <si>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</si>
  <si>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</si>
  <si>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</si>
  <si>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</si>
  <si>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</si>
  <si>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</si>
  <si>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</si>
  <si>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</si>
  <si>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</si>
  <si>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</si>
  <si>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</si>
  <si>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</si>
  <si>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</si>
  <si>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</si>
  <si>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</si>
  <si>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</si>
  <si>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</si>
  <si>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</si>
  <si>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</si>
  <si>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</si>
  <si>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</si>
  <si>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</si>
  <si>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</si>
  <si>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</si>
  <si>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</si>
  <si>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</si>
  <si>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</si>
  <si>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</si>
  <si>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</si>
  <si>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</si>
  <si>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</si>
  <si>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</si>
  <si>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</si>
  <si>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</si>
  <si>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</si>
  <si>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</si>
  <si>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</si>
  <si>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</si>
  <si>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</si>
  <si>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</si>
  <si>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</si>
  <si>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</si>
  <si>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</si>
  <si>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</si>
  <si>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</si>
  <si>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</si>
  <si>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</si>
  <si>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</si>
  <si>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</si>
  <si>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</si>
  <si>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</si>
  <si>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</si>
  <si>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</si>
  <si>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</si>
  <si>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</si>
  <si>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</si>
  <si>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</si>
  <si>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</si>
  <si>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</si>
  <si>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</si>
  <si>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</si>
  <si>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</si>
  <si>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</si>
  <si>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</si>
  <si>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</si>
  <si>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</si>
  <si>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</si>
  <si>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</si>
  <si>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</si>
  <si>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</si>
  <si>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</si>
  <si>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</si>
  <si>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</si>
  <si>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</si>
  <si>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</si>
  <si>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</si>
  <si>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</si>
  <si>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</si>
  <si>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</si>
  <si>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</si>
  <si>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</si>
  <si>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</si>
  <si>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</si>
  <si>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</si>
  <si>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</si>
  <si>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</si>
  <si>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</si>
  <si>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</si>
  <si>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</si>
  <si>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</si>
  <si>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</si>
  <si>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</si>
  <si>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</si>
  <si>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</si>
  <si>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</si>
  <si>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</si>
  <si>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</si>
  <si>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</si>
  <si>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</si>
  <si>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</si>
  <si>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</si>
  <si>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</si>
  <si>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</si>
  <si>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</si>
  <si>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</si>
  <si>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</si>
  <si>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</si>
  <si>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</si>
  <si>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</si>
  <si>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</si>
  <si>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</si>
  <si>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</si>
  <si>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</si>
  <si>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</si>
  <si>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</si>
  <si>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</si>
  <si>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</si>
  <si>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</si>
  <si>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</si>
  <si>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</si>
  <si>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</si>
  <si>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</si>
  <si>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</si>
  <si>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</si>
  <si>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</si>
  <si>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</si>
  <si>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</si>
  <si>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</si>
  <si>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</si>
  <si>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</si>
  <si>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</si>
  <si>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</si>
  <si>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</si>
  <si>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</si>
  <si>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</si>
  <si>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</si>
  <si>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</si>
  <si>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</si>
  <si>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</si>
  <si>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</si>
  <si>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</si>
  <si>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</si>
  <si>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</si>
  <si>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</si>
  <si>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</si>
  <si>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</si>
  <si>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</si>
  <si>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</si>
  <si>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</si>
  <si>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</si>
  <si>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</si>
  <si>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</si>
  <si>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</si>
  <si>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</si>
  <si>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</si>
  <si>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</si>
  <si>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</si>
  <si>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</si>
  <si>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</si>
  <si>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</si>
  <si>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</si>
  <si>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</si>
  <si>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</si>
  <si>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</si>
  <si>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</si>
  <si>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</si>
  <si>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</si>
  <si>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</si>
  <si>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</si>
  <si>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</si>
  <si>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</si>
  <si>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</si>
  <si>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</si>
  <si>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</si>
  <si>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</si>
  <si>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</si>
  <si>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</si>
  <si>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</si>
  <si>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</si>
  <si>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</si>
  <si>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</si>
  <si>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</si>
  <si>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</si>
  <si>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</si>
  <si>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</si>
  <si>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</si>
  <si>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</si>
  <si>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</si>
  <si>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</si>
  <si>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</si>
  <si>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</si>
  <si>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</si>
  <si>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</si>
  <si>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</si>
  <si>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</si>
  <si>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</si>
  <si>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</si>
  <si>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</si>
  <si>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</si>
  <si>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</si>
  <si>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</si>
  <si>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</si>
  <si>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</si>
  <si>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</si>
  <si>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</si>
  <si>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</si>
  <si>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</si>
  <si>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</si>
  <si>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</si>
  <si>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</si>
  <si>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</si>
  <si>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</si>
  <si>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</si>
  <si>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</si>
  <si>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</si>
  <si>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</si>
  <si>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</si>
  <si>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</si>
  <si>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</si>
  <si>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</si>
  <si>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</si>
  <si>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</si>
  <si>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</si>
  <si>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</si>
  <si>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</si>
  <si>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</si>
  <si>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</si>
  <si>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</si>
  <si>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</si>
  <si>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</si>
  <si>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</si>
  <si>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</si>
  <si>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</si>
  <si>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</si>
  <si>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</si>
  <si>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</si>
  <si>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</si>
  <si>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</si>
  <si>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</si>
  <si>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</si>
  <si>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</si>
  <si>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</si>
  <si>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</si>
  <si>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</si>
  <si>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</si>
  <si>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</si>
  <si>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</si>
  <si>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</si>
  <si>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</si>
  <si>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</si>
  <si>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</si>
  <si>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</si>
  <si>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</si>
  <si>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</si>
  <si>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</si>
  <si>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</si>
  <si>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</si>
  <si>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</si>
  <si>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</si>
  <si>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</si>
  <si>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</si>
  <si>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</si>
  <si>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</si>
  <si>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</si>
  <si>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</si>
  <si>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</si>
  <si>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</si>
  <si>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</si>
  <si>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</si>
  <si>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</si>
  <si>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</si>
  <si>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</si>
  <si>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</si>
  <si>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</si>
  <si>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</si>
  <si>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</si>
  <si>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</si>
  <si>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</si>
  <si>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</si>
  <si>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</si>
  <si>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</si>
  <si>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</si>
  <si>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</si>
  <si>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</si>
  <si>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</si>
  <si>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</si>
  <si>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</si>
  <si>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</si>
  <si>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</si>
  <si>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</si>
  <si>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</si>
  <si>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</si>
  <si>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</si>
  <si>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</si>
  <si>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</si>
  <si>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</si>
  <si>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</si>
  <si>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</si>
  <si>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</si>
  <si>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</si>
  <si>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</si>
  <si>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</si>
  <si>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</si>
  <si>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</si>
  <si>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</si>
  <si>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</si>
  <si>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</si>
  <si>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</si>
  <si>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</si>
  <si>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</si>
  <si>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</si>
  <si>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</si>
  <si>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</si>
  <si>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</si>
  <si>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</si>
  <si>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</si>
  <si>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</si>
  <si>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</si>
  <si>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</si>
  <si>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</si>
  <si>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</si>
  <si>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</si>
  <si>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</si>
  <si>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</si>
  <si>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</si>
  <si>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</si>
  <si>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</si>
  <si>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</si>
  <si>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</si>
  <si>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</si>
  <si>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</si>
  <si>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</si>
  <si>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</si>
  <si>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</si>
  <si>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</si>
  <si>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</si>
  <si>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</si>
  <si>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</si>
  <si>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</si>
  <si>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</si>
  <si>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</si>
  <si>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</si>
  <si>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</si>
  <si>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</si>
  <si>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</si>
  <si>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</si>
  <si>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</si>
  <si>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</si>
  <si>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</si>
  <si>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</si>
  <si>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</si>
  <si>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</si>
  <si>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</si>
  <si>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</si>
  <si>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</si>
  <si>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</si>
  <si>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</si>
  <si>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</si>
  <si>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</si>
  <si>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</si>
  <si>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</si>
  <si>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</si>
  <si>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</si>
  <si>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</si>
  <si>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</si>
  <si>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</si>
  <si>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</si>
  <si>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</si>
  <si>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</si>
  <si>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</si>
  <si>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</si>
  <si>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</si>
  <si>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</si>
  <si>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</si>
  <si>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</si>
  <si>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</si>
  <si>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</si>
  <si>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</si>
  <si>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</si>
  <si>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</si>
  <si>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</si>
  <si>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</si>
  <si>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</si>
  <si>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</si>
  <si>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</si>
  <si>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</si>
  <si>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</si>
  <si>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</si>
  <si>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</si>
  <si>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</si>
  <si>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</si>
  <si>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</si>
  <si>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</si>
  <si>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</si>
  <si>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</si>
  <si>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</si>
  <si>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</si>
  <si>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</si>
  <si>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</si>
  <si>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</si>
  <si>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</si>
  <si>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</si>
  <si>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</si>
  <si>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</si>
  <si>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</si>
  <si>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</si>
  <si>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</si>
  <si>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</si>
  <si>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</si>
  <si>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</si>
  <si>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</si>
  <si>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</si>
  <si>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</si>
  <si>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</si>
  <si>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</si>
  <si>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</si>
  <si>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</si>
  <si>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</si>
  <si>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</si>
  <si>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</si>
  <si>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</si>
  <si>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</si>
  <si>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</si>
  <si>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</si>
  <si>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</si>
  <si>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</si>
  <si>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</si>
  <si>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</si>
  <si>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</si>
  <si>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</si>
  <si>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</si>
  <si>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</si>
  <si>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</si>
  <si>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</si>
  <si>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</si>
  <si>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</si>
  <si>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</si>
  <si>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</si>
  <si>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</si>
  <si>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</si>
  <si>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</si>
  <si>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</si>
  <si>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</si>
  <si>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</si>
  <si>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</si>
  <si>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</si>
  <si>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</si>
  <si>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</si>
  <si>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</si>
  <si>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</si>
  <si>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</si>
  <si>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</si>
  <si>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</si>
  <si>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</si>
  <si>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</si>
  <si>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</si>
  <si>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</si>
  <si>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</si>
  <si>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</si>
  <si>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</si>
  <si>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</si>
  <si>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</si>
  <si>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</si>
  <si>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</si>
  <si>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</si>
  <si>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</si>
  <si>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</si>
  <si>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</si>
  <si>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</si>
  <si>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</si>
  <si>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</si>
  <si>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</si>
  <si>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</si>
  <si>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</si>
  <si>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</si>
  <si>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</si>
  <si>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</si>
  <si>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</si>
  <si>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</si>
  <si>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</si>
  <si>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</si>
  <si>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</si>
  <si>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</si>
  <si>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</si>
  <si>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</si>
  <si>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</si>
  <si>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</si>
  <si>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</si>
  <si>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</si>
  <si>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</si>
  <si>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</si>
  <si>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</si>
  <si>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</si>
  <si>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</si>
  <si>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</si>
  <si>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</si>
  <si>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</si>
  <si>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</si>
  <si>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</si>
  <si>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</si>
  <si>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</si>
  <si>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</si>
  <si>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</si>
  <si>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</si>
  <si>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</si>
  <si>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</si>
  <si>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</si>
  <si>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</si>
  <si>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</si>
  <si>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</si>
  <si>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</si>
  <si>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</si>
  <si>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</si>
  <si>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</si>
  <si>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</si>
  <si>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</si>
  <si>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</si>
  <si>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</si>
  <si>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</si>
  <si>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</si>
  <si>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</si>
  <si>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</si>
  <si>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</si>
  <si>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</si>
  <si>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</si>
  <si>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</si>
  <si>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</si>
  <si>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</si>
  <si>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</si>
  <si>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</si>
  <si>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</si>
  <si>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</si>
  <si>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</si>
  <si>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</si>
  <si>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</si>
  <si>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</si>
  <si>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</si>
  <si>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</si>
  <si>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</si>
  <si>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</si>
  <si>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</si>
  <si>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</si>
  <si>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</si>
  <si>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</si>
  <si>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</si>
  <si>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</si>
  <si>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</si>
  <si>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</si>
  <si>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</si>
  <si>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</si>
  <si>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</si>
  <si>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</si>
  <si>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</si>
  <si>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</si>
  <si>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</si>
  <si>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</si>
  <si>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</si>
  <si>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</si>
  <si>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</si>
  <si>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</si>
  <si>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</si>
  <si>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</si>
  <si>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</si>
  <si>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</si>
  <si>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</si>
  <si>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</si>
  <si>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</si>
  <si>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</si>
  <si>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</si>
  <si>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</si>
  <si>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</si>
  <si>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</si>
  <si>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</si>
  <si>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</si>
  <si>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</si>
  <si>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</si>
  <si>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</si>
  <si>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</si>
  <si>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</si>
  <si>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</si>
  <si>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</si>
  <si>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</si>
  <si>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</si>
  <si>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</si>
  <si>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</si>
  <si>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</si>
  <si>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</si>
  <si>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</si>
  <si>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</si>
  <si>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</si>
  <si>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</si>
  <si>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</si>
  <si>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</si>
  <si>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</si>
  <si>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</si>
  <si>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</si>
  <si>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</si>
  <si>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</si>
  <si>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</si>
  <si>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</si>
  <si>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</si>
  <si>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</si>
  <si>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</si>
  <si>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</si>
  <si>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</si>
  <si>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</si>
  <si>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</si>
  <si>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</si>
  <si>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</si>
  <si>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</si>
  <si>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</si>
  <si>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</si>
  <si>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</si>
  <si>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</si>
  <si>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</si>
  <si>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</si>
  <si>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</si>
  <si>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</si>
  <si>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</si>
  <si>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</si>
  <si>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</si>
  <si>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</si>
  <si>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</si>
  <si>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</si>
  <si>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</si>
  <si>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</si>
  <si>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</si>
  <si>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</si>
  <si>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</si>
  <si>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</si>
  <si>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</si>
  <si>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</si>
  <si>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</si>
  <si>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</si>
  <si>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</si>
  <si>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</si>
  <si>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</si>
  <si>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</si>
  <si>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</si>
  <si>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</si>
  <si>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</si>
  <si>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</si>
  <si>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</si>
  <si>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</si>
  <si>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</si>
  <si>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</si>
  <si>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</si>
  <si>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</si>
  <si>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</si>
  <si>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</si>
  <si>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</si>
  <si>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</si>
  <si>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</si>
  <si>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</si>
  <si>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</si>
  <si>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</si>
  <si>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</si>
  <si>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</si>
  <si>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</si>
  <si>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</si>
  <si>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</si>
  <si>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</si>
  <si>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</si>
  <si>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</si>
  <si>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</si>
  <si>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</si>
  <si>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</si>
  <si>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</si>
  <si>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</si>
  <si>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</si>
  <si>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</si>
  <si>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</si>
  <si>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</si>
  <si>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</si>
  <si>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</si>
  <si>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</si>
  <si>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</si>
  <si>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</si>
  <si>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</si>
  <si>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</si>
  <si>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</si>
  <si>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</si>
  <si>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</si>
  <si>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</si>
  <si>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</si>
  <si>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</si>
  <si>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</si>
  <si>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</si>
  <si>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</si>
  <si>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</si>
  <si>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</si>
  <si>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</si>
  <si>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</si>
  <si>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</si>
  <si>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</si>
  <si>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</si>
  <si>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</si>
  <si>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</si>
  <si>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</si>
  <si>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</si>
  <si>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</si>
  <si>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</si>
  <si>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</si>
  <si>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</si>
  <si>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</si>
  <si>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</si>
  <si>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</si>
  <si>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</si>
  <si>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</si>
  <si>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</si>
  <si>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</si>
  <si>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</si>
  <si>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</si>
  <si>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</si>
  <si>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</si>
  <si>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</si>
  <si>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</si>
  <si>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</si>
  <si>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</si>
  <si>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</si>
  <si>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</si>
  <si>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</si>
  <si>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</si>
  <si>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</si>
  <si>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</si>
  <si>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</si>
  <si>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</si>
  <si>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</si>
  <si>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</si>
  <si>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</si>
  <si>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</si>
  <si>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</si>
  <si>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</si>
  <si>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</si>
  <si>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</si>
  <si>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</si>
  <si>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</si>
  <si>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</si>
  <si>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</si>
  <si>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</si>
  <si>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</si>
  <si>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</si>
  <si>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</si>
  <si>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</si>
  <si>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</si>
  <si>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</si>
  <si>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</si>
  <si>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</si>
  <si>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</si>
  <si>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</si>
  <si>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</si>
  <si>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</si>
  <si>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</si>
  <si>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</si>
  <si>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</si>
  <si>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</si>
  <si>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</si>
  <si>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</si>
  <si>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</si>
  <si>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</si>
  <si>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</si>
  <si>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</si>
  <si>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</si>
  <si>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</si>
  <si>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</si>
  <si>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</si>
  <si>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</si>
  <si>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</si>
  <si>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</si>
  <si>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</si>
  <si>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</si>
  <si>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</si>
  <si>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</si>
  <si>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</si>
  <si>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</si>
  <si>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</si>
  <si>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</si>
  <si>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</si>
  <si>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</si>
  <si>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</si>
  <si>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</si>
  <si>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</si>
  <si>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</si>
  <si>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</si>
  <si>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</si>
  <si>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</si>
  <si>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</si>
  <si>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</si>
  <si>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</si>
  <si>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</si>
  <si>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</si>
  <si>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</si>
  <si>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</si>
  <si>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</si>
  <si>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</si>
  <si>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</si>
  <si>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</si>
  <si>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</si>
  <si>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</si>
  <si>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</si>
  <si>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</si>
  <si>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</si>
  <si>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</si>
  <si>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</si>
  <si>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</si>
  <si>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</si>
  <si>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</si>
  <si>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</si>
  <si>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</si>
  <si>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</si>
  <si>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</si>
  <si>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</si>
  <si>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</si>
  <si>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</si>
  <si>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</si>
  <si>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</si>
  <si>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</si>
  <si>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</si>
  <si>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</si>
  <si>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</si>
  <si>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</si>
  <si>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</si>
  <si>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</si>
  <si>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</si>
  <si>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</si>
  <si>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</si>
  <si>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</si>
  <si>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</si>
  <si>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</si>
  <si>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</si>
  <si>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</si>
  <si>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</si>
  <si>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</si>
  <si>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</si>
  <si>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</si>
  <si>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</si>
  <si>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</si>
  <si>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</si>
  <si>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</si>
  <si>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</si>
  <si>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</si>
  <si>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</si>
  <si>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</si>
  <si>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</si>
  <si>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</si>
  <si>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</si>
  <si>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</si>
  <si>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</si>
  <si>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</si>
  <si>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</si>
  <si>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</si>
  <si>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</si>
  <si>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</si>
  <si>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</si>
  <si>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</si>
  <si>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</si>
  <si>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</si>
  <si>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</si>
  <si>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</si>
  <si>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</si>
  <si>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</si>
  <si>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</si>
  <si>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</si>
  <si>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</si>
  <si>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</si>
  <si>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</si>
  <si>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</si>
  <si>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</si>
  <si>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</si>
  <si>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</si>
  <si>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</si>
  <si>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</si>
  <si>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</si>
  <si>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</si>
  <si>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</si>
  <si>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</si>
  <si>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</si>
  <si>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</si>
  <si>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</si>
  <si>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</si>
  <si>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</si>
  <si>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</si>
  <si>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</si>
  <si>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</si>
  <si>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</si>
  <si>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</si>
  <si>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</si>
  <si>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</si>
  <si>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</si>
  <si>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</si>
  <si>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</si>
  <si>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</si>
  <si>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</si>
  <si>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</si>
  <si>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</si>
  <si>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</si>
  <si>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</si>
  <si>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</si>
  <si>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</si>
  <si>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</si>
  <si>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</si>
  <si>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</si>
  <si>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</si>
  <si>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</si>
  <si>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</si>
  <si>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</si>
  <si>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</si>
  <si>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</si>
  <si>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</si>
  <si>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</si>
  <si>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</si>
  <si>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</si>
  <si>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</si>
  <si>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</si>
  <si>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</si>
  <si>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</si>
  <si>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</si>
  <si>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</si>
  <si>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</si>
  <si>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</si>
  <si>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</si>
  <si>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</si>
  <si>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</si>
  <si>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</si>
  <si>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</si>
  <si>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</si>
  <si>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</si>
  <si>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</si>
  <si>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</si>
  <si>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</si>
  <si>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</si>
  <si>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</si>
  <si>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</si>
  <si>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</si>
  <si>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</si>
  <si>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</si>
  <si>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</si>
  <si>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</si>
  <si>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</si>
  <si>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</si>
  <si>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</si>
  <si>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</si>
  <si>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</si>
  <si>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</si>
  <si>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</si>
  <si>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</si>
  <si>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</si>
  <si>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</si>
  <si>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</si>
  <si>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</si>
  <si>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</si>
  <si>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</si>
  <si>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</si>
  <si>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</si>
  <si>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</si>
  <si>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</si>
  <si>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</si>
  <si>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</si>
  <si>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</si>
  <si>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</si>
  <si>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</si>
  <si>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</si>
  <si>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</si>
  <si>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</si>
  <si>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</si>
  <si>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</si>
  <si>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</si>
  <si>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</si>
  <si>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</si>
  <si>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</si>
  <si>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</si>
  <si>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</si>
  <si>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</si>
  <si>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</si>
  <si>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</si>
  <si>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</si>
  <si>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</si>
  <si>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</si>
  <si>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</si>
  <si>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</si>
  <si>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</si>
  <si>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</si>
  <si>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</si>
  <si>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</si>
  <si>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</si>
  <si>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</si>
  <si>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</si>
  <si>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</si>
  <si>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</si>
  <si>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</si>
  <si>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</si>
  <si>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</si>
  <si>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</si>
  <si>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</si>
  <si>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</si>
  <si>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</si>
  <si>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</si>
  <si>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</si>
  <si>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</si>
  <si>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</si>
  <si>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</si>
  <si>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</si>
  <si>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</si>
  <si>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</si>
  <si>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</si>
  <si>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</si>
  <si>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</si>
  <si>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</si>
  <si>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</si>
  <si>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</si>
  <si>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</si>
  <si>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</si>
  <si>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</si>
  <si>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</si>
  <si>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</si>
  <si>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</si>
  <si>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</si>
  <si>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</si>
  <si>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</si>
  <si>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</si>
  <si>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</si>
  <si>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</si>
  <si>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</si>
  <si>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</si>
  <si>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</si>
  <si>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</si>
  <si>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</si>
  <si>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</si>
  <si>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</si>
  <si>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</si>
  <si>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</si>
  <si>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</si>
  <si>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</si>
  <si>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</si>
  <si>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</si>
  <si>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</si>
  <si>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</si>
  <si>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</si>
  <si>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</si>
  <si>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</si>
  <si>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</si>
  <si>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</si>
  <si>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</si>
  <si>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</si>
  <si>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</si>
  <si>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</si>
  <si>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</si>
  <si>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</si>
  <si>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</si>
  <si>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</si>
  <si>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</si>
  <si>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</si>
  <si>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</si>
  <si>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</si>
  <si>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</si>
  <si>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</si>
  <si>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</si>
  <si>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</si>
  <si>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</si>
  <si>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</si>
  <si>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</si>
  <si>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</si>
  <si>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</si>
  <si>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</si>
  <si>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</si>
  <si>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</si>
  <si>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</si>
  <si>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</si>
  <si>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</si>
  <si>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</si>
  <si>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</si>
  <si>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</si>
  <si>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</si>
  <si>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</si>
  <si>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</si>
  <si>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</si>
  <si>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</si>
  <si>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</si>
  <si>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</si>
  <si>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</si>
  <si>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</si>
  <si>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</si>
  <si>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</si>
  <si>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</si>
  <si>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</si>
  <si>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</si>
  <si>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</si>
  <si>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</si>
  <si>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</si>
  <si>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</si>
  <si>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</si>
  <si>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</si>
  <si>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</si>
  <si>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</si>
  <si>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</si>
  <si>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</si>
  <si>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</si>
  <si>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</si>
  <si>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</si>
  <si>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</si>
  <si>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</si>
  <si>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</si>
  <si>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</si>
  <si>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</si>
  <si>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</si>
  <si>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</si>
  <si>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</si>
  <si>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</si>
  <si>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</si>
  <si>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</si>
  <si>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</si>
  <si>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</si>
  <si>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</si>
  <si>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</si>
  <si>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</si>
  <si>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</si>
  <si>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</si>
  <si>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</si>
  <si>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</si>
  <si>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</si>
  <si>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</si>
  <si>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</si>
  <si>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</si>
  <si>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</si>
  <si>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</si>
  <si>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</si>
  <si>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</si>
  <si>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</si>
  <si>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</si>
  <si>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</si>
  <si>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</si>
  <si>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</si>
  <si>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</si>
  <si>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</si>
  <si>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</si>
  <si>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</si>
  <si>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</si>
  <si>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</si>
  <si>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</si>
  <si>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</si>
  <si>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</si>
  <si>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</si>
  <si>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</si>
  <si>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</si>
  <si>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</si>
  <si>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</si>
  <si>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</si>
  <si>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</si>
  <si>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</si>
  <si>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</si>
  <si>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</si>
  <si>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</si>
  <si>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</si>
  <si>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</si>
  <si>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</si>
  <si>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</si>
  <si>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</si>
  <si>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</si>
  <si>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</si>
  <si>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</si>
  <si>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</si>
  <si>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</si>
  <si>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</si>
  <si>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</si>
  <si>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</si>
  <si>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</si>
  <si>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</si>
  <si>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</si>
  <si>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</si>
  <si>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</si>
  <si>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</si>
  <si>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</si>
  <si>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</si>
  <si>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</si>
  <si>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</si>
  <si>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</si>
  <si>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</si>
  <si>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</si>
  <si>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</si>
  <si>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</si>
  <si>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</si>
  <si>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</si>
  <si>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</si>
  <si>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</si>
  <si>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</si>
  <si>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</si>
  <si>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</si>
  <si>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</si>
  <si>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</si>
  <si>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</si>
  <si>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</si>
  <si>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</si>
  <si>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</si>
  <si>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</si>
  <si>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</si>
  <si>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</si>
  <si>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</si>
  <si>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</si>
  <si>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</si>
  <si>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</si>
  <si>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</si>
  <si>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</si>
  <si>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</si>
  <si>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</si>
  <si>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</si>
  <si>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</si>
  <si>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</si>
  <si>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</si>
  <si>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</si>
  <si>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</si>
  <si>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</si>
  <si>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</si>
  <si>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</si>
  <si>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</si>
  <si>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</si>
  <si>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</si>
  <si>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</si>
  <si>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</si>
  <si>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</si>
  <si>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</si>
  <si>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</si>
  <si>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</si>
  <si>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</si>
  <si>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</si>
  <si>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</si>
  <si>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</si>
  <si>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</si>
  <si>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</si>
  <si>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</si>
  <si>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</si>
  <si>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</si>
  <si>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</si>
  <si>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</si>
  <si>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</si>
  <si>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</si>
  <si>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</si>
  <si>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</si>
  <si>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</si>
  <si>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</si>
  <si>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</si>
  <si>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</si>
  <si>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</si>
  <si>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</si>
  <si>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</si>
  <si>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</si>
  <si>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</si>
  <si>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</si>
  <si>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</si>
  <si>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</si>
  <si>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</si>
  <si>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</si>
  <si>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</si>
  <si>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</si>
  <si>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</si>
  <si>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</si>
  <si>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</si>
  <si>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</si>
  <si>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</si>
  <si>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</si>
  <si>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</si>
  <si>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</si>
  <si>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</si>
  <si>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</si>
  <si>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</si>
  <si>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</si>
  <si>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</si>
  <si>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</si>
  <si>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</si>
  <si>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</si>
  <si>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</si>
  <si>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</si>
  <si>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</si>
  <si>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</si>
  <si>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</si>
  <si>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</si>
  <si>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</si>
  <si>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</si>
  <si>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</si>
  <si>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</si>
  <si>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</si>
  <si>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</si>
  <si>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</si>
  <si>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</si>
  <si>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</si>
  <si>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</si>
  <si>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</si>
  <si>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</si>
  <si>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</si>
  <si>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</si>
  <si>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</si>
  <si>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</si>
  <si>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</si>
  <si>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</si>
  <si>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</si>
  <si>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</si>
  <si>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</si>
  <si>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</si>
  <si>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</si>
  <si>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</si>
  <si>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</si>
  <si>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</si>
  <si>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</si>
  <si>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</si>
  <si>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</si>
  <si>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</si>
  <si>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</si>
  <si>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</si>
  <si>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</si>
  <si>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</si>
  <si>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</si>
  <si>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</si>
  <si>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</si>
  <si>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</si>
  <si>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</si>
  <si>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</si>
  <si>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</si>
  <si>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</si>
  <si>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</si>
  <si>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</si>
  <si>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</si>
  <si>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</si>
  <si>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</si>
  <si>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</si>
  <si>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</si>
  <si>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</si>
  <si>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</si>
  <si>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</si>
  <si>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</si>
  <si>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</si>
  <si>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</si>
  <si>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</si>
  <si>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</si>
  <si>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</si>
  <si>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</si>
  <si>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</si>
  <si>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</si>
  <si>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</si>
  <si>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</si>
  <si>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</si>
  <si>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</si>
  <si>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</si>
  <si>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</si>
  <si>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</si>
  <si>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</si>
  <si>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</si>
  <si>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</si>
  <si>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</si>
  <si>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</si>
  <si>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</si>
  <si>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</si>
  <si>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</si>
  <si>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</si>
  <si>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</si>
  <si>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</si>
  <si>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</si>
  <si>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</si>
  <si>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</si>
  <si>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</si>
  <si>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</si>
  <si>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</si>
  <si>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</si>
  <si>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</si>
  <si>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</si>
  <si>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</si>
  <si>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</si>
  <si>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</si>
  <si>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</si>
  <si>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</si>
  <si>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</si>
  <si>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</si>
  <si>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</si>
  <si>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</si>
  <si>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</si>
  <si>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</si>
  <si>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</si>
  <si>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</si>
  <si>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</si>
  <si>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</si>
  <si>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</si>
  <si>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</si>
  <si>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</si>
  <si>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</si>
  <si>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</si>
  <si>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</si>
  <si>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</si>
  <si>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</si>
  <si>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</si>
  <si>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</si>
  <si>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</si>
  <si>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</si>
  <si>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</si>
  <si>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</si>
  <si>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</si>
  <si>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</si>
  <si>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</si>
  <si>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</si>
  <si>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</si>
  <si>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</si>
  <si>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</si>
  <si>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</si>
  <si>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</si>
  <si>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</si>
  <si>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</si>
  <si>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</si>
  <si>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</si>
  <si>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</si>
  <si>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</si>
  <si>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</si>
  <si>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</si>
  <si>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</si>
  <si>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</si>
  <si>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</si>
  <si>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</si>
  <si>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</si>
  <si>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</si>
  <si>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</si>
  <si>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</si>
  <si>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</si>
  <si>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</si>
  <si>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</si>
  <si>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</si>
  <si>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</si>
  <si>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</si>
  <si>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</si>
  <si>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</si>
  <si>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</si>
  <si>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</si>
  <si>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</si>
  <si>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</si>
  <si>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</si>
  <si>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</si>
  <si>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</si>
  <si>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</si>
  <si>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</si>
  <si>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</si>
  <si>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</si>
  <si>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</si>
  <si>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</si>
  <si>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</si>
  <si>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</si>
  <si>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</si>
  <si>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</si>
  <si>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</si>
  <si>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</si>
  <si>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</si>
  <si>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</si>
  <si>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</si>
  <si>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</si>
  <si>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</si>
  <si>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</si>
  <si>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</si>
  <si>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</si>
  <si>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</si>
  <si>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</si>
  <si>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</si>
  <si>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</si>
  <si>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</si>
  <si>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</si>
  <si>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</si>
  <si>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</si>
  <si>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</si>
  <si>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</si>
  <si>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</si>
  <si>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</si>
  <si>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</si>
  <si>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</si>
  <si>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</si>
  <si>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</si>
  <si>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</si>
  <si>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</si>
  <si>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</si>
  <si>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</si>
  <si>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</si>
  <si>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</si>
  <si>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</si>
  <si>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</si>
  <si>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</si>
  <si>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</si>
  <si>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</si>
  <si>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</si>
  <si>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</si>
  <si>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</si>
  <si>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</si>
  <si>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</si>
  <si>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</si>
  <si>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</si>
  <si>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</si>
  <si>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</si>
  <si>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</si>
  <si>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</si>
  <si>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</si>
  <si>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</si>
  <si>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</si>
  <si>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</si>
  <si>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</si>
  <si>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</si>
  <si>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</si>
  <si>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</si>
  <si>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</si>
  <si>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</si>
  <si>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</si>
  <si>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</si>
  <si>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</si>
  <si>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</si>
  <si>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</si>
  <si>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</si>
  <si>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</si>
  <si>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</si>
  <si>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</si>
  <si>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</si>
  <si>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</si>
  <si>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</si>
  <si>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</si>
  <si>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</si>
  <si>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</si>
  <si>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</si>
  <si>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</si>
  <si>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</si>
  <si>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</si>
  <si>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</si>
  <si>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</si>
  <si>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</si>
  <si>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</si>
  <si>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</si>
  <si>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</si>
  <si>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</si>
  <si>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</si>
  <si>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</si>
  <si>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</si>
  <si>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</si>
  <si>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</si>
  <si>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</si>
  <si>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</si>
  <si>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</si>
  <si>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</si>
  <si>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</si>
  <si>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</si>
  <si>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</si>
  <si>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</si>
  <si>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</si>
  <si>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</si>
  <si>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</si>
  <si>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</si>
  <si>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</si>
  <si>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</si>
  <si>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</si>
  <si>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</si>
  <si>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</si>
  <si>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</si>
  <si>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</si>
  <si>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</si>
  <si>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</si>
  <si>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</si>
  <si>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</si>
  <si>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</si>
  <si>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</si>
  <si>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</si>
  <si>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</si>
  <si>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</si>
  <si>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</si>
  <si>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</si>
  <si>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</si>
  <si>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</si>
  <si>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</si>
  <si>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</si>
  <si>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</si>
  <si>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</si>
  <si>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</si>
  <si>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</si>
  <si>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</si>
  <si>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</si>
  <si>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</si>
  <si>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</si>
  <si>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</si>
  <si>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</si>
  <si>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</si>
  <si>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</si>
  <si>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</si>
  <si>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</si>
  <si>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</si>
  <si>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</si>
  <si>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</si>
  <si>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</si>
  <si>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</si>
  <si>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</si>
  <si>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</si>
  <si>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</si>
  <si>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</si>
  <si>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</si>
  <si>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</si>
  <si>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</si>
  <si>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</si>
  <si>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</si>
  <si>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</si>
  <si>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</si>
  <si>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</si>
  <si>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</si>
  <si>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</si>
  <si>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</si>
  <si>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</si>
  <si>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</si>
  <si>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</si>
  <si>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</si>
  <si>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</si>
  <si>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</si>
  <si>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</si>
  <si>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</si>
  <si>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</si>
  <si>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</si>
  <si>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</si>
  <si>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</si>
  <si>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</si>
  <si>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</si>
  <si>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</si>
  <si>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</si>
  <si>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</si>
  <si>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</si>
  <si>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</si>
  <si>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</si>
  <si>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</si>
  <si>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</si>
  <si>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</si>
  <si>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</si>
  <si>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</si>
  <si>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</si>
  <si>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</si>
  <si>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</si>
  <si>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</si>
  <si>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</si>
  <si>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</si>
  <si>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</si>
  <si>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</si>
  <si>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</si>
  <si>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</si>
  <si>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</si>
  <si>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</si>
  <si>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</si>
  <si>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</si>
  <si>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</si>
  <si>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</si>
  <si>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</si>
  <si>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</si>
  <si>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</si>
  <si>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</si>
  <si>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</si>
  <si>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</si>
  <si>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</si>
  <si>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</si>
  <si>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</si>
  <si>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</si>
  <si>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</si>
  <si>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</si>
  <si>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</si>
  <si>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</si>
  <si>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</si>
  <si>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</si>
  <si>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</si>
  <si>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</si>
  <si>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</si>
  <si>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</si>
  <si>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</si>
  <si>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</si>
  <si>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</si>
  <si>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</si>
  <si>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</si>
  <si>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</si>
  <si>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</si>
  <si>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</si>
  <si>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</si>
  <si>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</si>
  <si>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</si>
  <si>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</si>
  <si>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</si>
  <si>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</si>
  <si>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</si>
  <si>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</si>
  <si>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</si>
  <si>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</si>
  <si>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</si>
  <si>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</si>
  <si>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</si>
  <si>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</si>
  <si>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</si>
  <si>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</si>
  <si>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</si>
  <si>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</si>
  <si>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</si>
  <si>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</si>
  <si>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</si>
  <si>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</si>
  <si>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</si>
  <si>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</si>
  <si>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</si>
  <si>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</si>
  <si>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</si>
  <si>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</si>
  <si>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</si>
  <si>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</si>
  <si>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</si>
  <si>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</si>
  <si>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</si>
  <si>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</si>
  <si>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</si>
  <si>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</si>
  <si>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</si>
  <si>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</si>
  <si>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</si>
  <si>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</si>
  <si>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</si>
  <si>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</si>
  <si>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</si>
  <si>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</si>
  <si>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</si>
  <si>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</si>
  <si>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</si>
  <si>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</si>
  <si>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</si>
  <si>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</si>
  <si>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</si>
  <si>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</si>
  <si>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</si>
  <si>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</si>
  <si>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</si>
  <si>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</si>
  <si>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</si>
  <si>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</si>
  <si>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</si>
  <si>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</si>
  <si>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</si>
  <si>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</si>
  <si>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</si>
  <si>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</si>
  <si>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</si>
  <si>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</si>
  <si>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</si>
  <si>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</si>
  <si>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</si>
  <si>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</si>
  <si>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</si>
  <si>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</si>
  <si>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</si>
  <si>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</si>
  <si>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</si>
  <si>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</si>
  <si>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</si>
  <si>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</si>
  <si>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</si>
  <si>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</si>
  <si>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</si>
  <si>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</si>
  <si>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</si>
  <si>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</si>
  <si>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</si>
  <si>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</si>
  <si>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</si>
  <si>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</si>
  <si>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</si>
  <si>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</si>
  <si>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</si>
  <si>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</si>
  <si>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</si>
  <si>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</si>
  <si>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</si>
  <si>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</si>
  <si>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</si>
  <si>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</si>
  <si>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</si>
  <si>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</si>
  <si>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</si>
  <si>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</si>
  <si>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</si>
  <si>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</si>
  <si>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</si>
  <si>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</si>
  <si>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</si>
  <si>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</si>
  <si>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</si>
  <si>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</si>
  <si>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</si>
  <si>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</si>
  <si>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</si>
  <si>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</si>
  <si>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</si>
  <si>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</si>
  <si>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</si>
  <si>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</si>
  <si>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</si>
  <si>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</si>
  <si>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</si>
  <si>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</si>
  <si>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</si>
  <si>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</si>
  <si>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</si>
  <si>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</si>
  <si>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</si>
  <si>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</si>
  <si>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</si>
  <si>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</si>
  <si>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</si>
  <si>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</si>
  <si>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</si>
  <si>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</si>
  <si>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</si>
  <si>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</si>
  <si>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</si>
  <si>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</si>
  <si>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</si>
  <si>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</si>
  <si>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</si>
  <si>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</si>
  <si>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</si>
  <si>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</si>
  <si>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</si>
  <si>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</si>
  <si>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</si>
  <si>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</si>
  <si>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</si>
  <si>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</si>
  <si>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</si>
  <si>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</si>
  <si>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</si>
  <si>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</si>
  <si>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</si>
  <si>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</si>
  <si>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</si>
  <si>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</si>
  <si>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</si>
  <si>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</si>
  <si>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</si>
  <si>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</si>
  <si>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</si>
  <si>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</si>
  <si>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</si>
  <si>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</si>
  <si>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</si>
  <si>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</si>
  <si>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</si>
  <si>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</si>
  <si>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</si>
  <si>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</si>
  <si>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</si>
  <si>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</si>
  <si>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</si>
  <si>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</si>
  <si>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</si>
  <si>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</si>
  <si>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</si>
  <si>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</si>
  <si>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</si>
  <si>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</si>
  <si>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</si>
  <si>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</si>
  <si>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</si>
  <si>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</si>
  <si>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</si>
  <si>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</si>
  <si>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</si>
  <si>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</si>
  <si>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</si>
  <si>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</si>
  <si>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</si>
  <si>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</si>
  <si>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</si>
  <si>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</si>
  <si>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</si>
  <si>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</si>
  <si>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</si>
  <si>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</si>
  <si>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</si>
  <si>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</si>
  <si>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</si>
  <si>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</si>
  <si>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</si>
  <si>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</si>
  <si>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</si>
  <si>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</si>
  <si>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</si>
  <si>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</si>
  <si>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</si>
  <si>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</si>
  <si>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</si>
  <si>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</si>
  <si>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</si>
  <si>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</si>
  <si>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</si>
  <si>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</si>
  <si>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</si>
  <si>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</si>
  <si>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</si>
  <si>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</si>
  <si>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</si>
  <si>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</si>
  <si>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</si>
  <si>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</si>
  <si>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</si>
  <si>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</si>
  <si>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</si>
  <si>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</si>
  <si>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</si>
  <si>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</si>
  <si>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</si>
  <si>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</si>
  <si>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</si>
  <si>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</si>
  <si>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</si>
  <si>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</si>
  <si>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</si>
  <si>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</si>
  <si>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</si>
  <si>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</si>
  <si>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</si>
  <si>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</si>
  <si>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</si>
  <si>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</si>
  <si>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</si>
  <si>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</si>
  <si>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</si>
  <si>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</si>
  <si>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</si>
  <si>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</si>
  <si>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</si>
  <si>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</si>
  <si>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</si>
  <si>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</si>
  <si>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</si>
  <si>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</si>
  <si>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</si>
  <si>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</si>
  <si>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</si>
  <si>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</si>
  <si>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</si>
  <si>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</si>
  <si>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</si>
  <si>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</si>
  <si>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</si>
  <si>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</si>
  <si>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</si>
  <si>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</si>
  <si>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</si>
  <si>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</si>
  <si>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</si>
  <si>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</si>
  <si>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</si>
  <si>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</si>
  <si>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</si>
  <si>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</si>
  <si>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</si>
  <si>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</si>
  <si>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</si>
  <si>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</si>
  <si>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</si>
  <si>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</si>
  <si>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</si>
  <si>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</si>
  <si>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</si>
  <si>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</si>
  <si>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</si>
  <si>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</si>
  <si>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</si>
  <si>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</si>
  <si>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</si>
  <si>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</si>
  <si>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</si>
  <si>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</si>
  <si>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</si>
  <si>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</si>
  <si>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</si>
  <si>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</si>
  <si>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</si>
  <si>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</si>
  <si>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</si>
  <si>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</si>
  <si>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</si>
  <si>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</si>
  <si>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</si>
  <si>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</si>
  <si>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</si>
  <si>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</si>
  <si>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</si>
  <si>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</si>
  <si>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</si>
  <si>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</si>
  <si>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</si>
  <si>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</si>
  <si>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</si>
  <si>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</si>
  <si>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</si>
  <si>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</si>
  <si>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</si>
  <si>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</si>
  <si>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</si>
  <si>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</si>
  <si>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</si>
  <si>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</si>
  <si>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</si>
  <si>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</si>
  <si>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</si>
  <si>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</si>
  <si>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</si>
  <si>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</si>
  <si>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</si>
  <si>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</si>
  <si>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</si>
  <si>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</si>
  <si>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</si>
  <si>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</si>
  <si>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</si>
  <si>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</si>
  <si>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</si>
  <si>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</si>
  <si>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</si>
  <si>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</si>
  <si>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</si>
  <si>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</si>
  <si>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</si>
  <si>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</si>
  <si>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</si>
  <si>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</si>
  <si>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</si>
  <si>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</si>
  <si>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</si>
  <si>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</si>
  <si>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</si>
  <si>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</si>
  <si>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</si>
  <si>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</si>
  <si>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</si>
  <si>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</si>
  <si>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</si>
  <si>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</si>
  <si>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</si>
  <si>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</si>
  <si>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</si>
  <si>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</si>
  <si>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</si>
  <si>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</si>
  <si>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</si>
  <si>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</si>
  <si>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</si>
  <si>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</si>
  <si>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</si>
  <si>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</si>
  <si>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</si>
  <si>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</si>
  <si>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</si>
  <si>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</si>
  <si>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</si>
  <si>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</si>
  <si>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</si>
  <si>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</si>
  <si>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</si>
  <si>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</si>
  <si>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</si>
  <si>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</si>
  <si>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</si>
  <si>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</si>
  <si>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</si>
  <si>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</si>
  <si>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</si>
  <si>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</si>
  <si>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</si>
  <si>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</si>
  <si>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</si>
  <si>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</si>
  <si>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</si>
  <si>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</si>
  <si>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</si>
  <si>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</si>
  <si>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</si>
  <si>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</si>
  <si>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</si>
  <si>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</si>
  <si>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</si>
  <si>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</si>
  <si>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</si>
  <si>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</si>
  <si>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</si>
  <si>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</si>
  <si>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</si>
  <si>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</si>
  <si>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</si>
  <si>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</si>
  <si>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</si>
  <si>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</si>
  <si>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</si>
  <si>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</si>
  <si>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</si>
  <si>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</si>
  <si>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</si>
  <si>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</si>
  <si>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</si>
  <si>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</si>
  <si>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</si>
  <si>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</si>
  <si>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</si>
  <si>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</si>
  <si>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</si>
  <si>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</si>
  <si>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</si>
  <si>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</si>
  <si>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</si>
  <si>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</si>
  <si>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</si>
  <si>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</si>
  <si>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</si>
  <si>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</si>
  <si>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</si>
  <si>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</si>
  <si>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</si>
  <si>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</si>
  <si>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</si>
  <si>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</si>
  <si>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</si>
  <si>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</si>
  <si>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</si>
  <si>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</si>
  <si>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</si>
  <si>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</si>
  <si>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</si>
  <si>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</si>
  <si>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</si>
  <si>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</si>
  <si>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</si>
  <si>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</si>
  <si>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</si>
  <si>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</si>
  <si>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</si>
  <si>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</si>
  <si>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</si>
  <si>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</si>
  <si>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</si>
  <si>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</si>
  <si>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</si>
  <si>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</si>
  <si>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</si>
  <si>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</si>
  <si>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</si>
  <si>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</si>
  <si>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</si>
  <si>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</si>
  <si>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</si>
  <si>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</si>
  <si>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</si>
  <si>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</si>
  <si>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</si>
  <si>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</si>
  <si>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</si>
  <si>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</si>
  <si>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</si>
  <si>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</si>
  <si>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</si>
  <si>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</si>
  <si>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</si>
  <si>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</si>
  <si>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</si>
  <si>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</si>
  <si>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</si>
  <si>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</si>
  <si>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</si>
  <si>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</si>
  <si>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</si>
  <si>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</si>
  <si>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</si>
  <si>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</si>
  <si>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</si>
  <si>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</si>
  <si>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</si>
  <si>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</si>
  <si>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</si>
  <si>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</si>
  <si>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</si>
  <si>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</si>
  <si>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</si>
  <si>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</si>
  <si>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</si>
  <si>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</si>
  <si>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</si>
  <si>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</si>
  <si>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</si>
  <si>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</si>
  <si>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</si>
  <si>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</si>
  <si>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</si>
  <si>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</si>
  <si>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</si>
  <si>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</si>
  <si>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</si>
  <si>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</si>
  <si>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</si>
  <si>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</si>
  <si>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</si>
  <si>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</si>
  <si>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</si>
  <si>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</si>
  <si>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</si>
  <si>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</si>
  <si>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</si>
  <si>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</si>
  <si>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</si>
  <si>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</si>
  <si>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</si>
  <si>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</si>
  <si>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</si>
  <si>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</si>
  <si>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</si>
  <si>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</si>
  <si>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</si>
  <si>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</si>
  <si>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</si>
  <si>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</si>
  <si>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</si>
  <si>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</si>
  <si>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</si>
  <si>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</si>
  <si>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</si>
  <si>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</si>
  <si>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</si>
  <si>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</si>
  <si>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</si>
  <si>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</si>
  <si>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</si>
  <si>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</si>
  <si>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</si>
  <si>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</si>
  <si>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</si>
  <si>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</si>
  <si>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</si>
  <si>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</si>
  <si>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</si>
  <si>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</si>
  <si>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</si>
  <si>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</si>
  <si>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</si>
  <si>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</si>
  <si>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</si>
  <si>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</si>
  <si>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</si>
  <si>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</si>
  <si>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</si>
  <si>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</si>
  <si>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</si>
  <si>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</si>
  <si>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</si>
  <si>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</si>
  <si>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</si>
  <si>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</si>
  <si>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</si>
  <si>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</si>
  <si>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</si>
  <si>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</si>
  <si>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</si>
  <si>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</si>
  <si>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</si>
  <si>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</si>
  <si>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</si>
  <si>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</si>
  <si>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</si>
  <si>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</si>
  <si>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</si>
  <si>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</si>
  <si>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</si>
  <si>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</si>
  <si>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</si>
  <si>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</si>
  <si>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</si>
  <si>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</si>
  <si>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</si>
  <si>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</si>
  <si>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</si>
  <si>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</si>
  <si>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</si>
  <si>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</si>
  <si>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</si>
  <si>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</si>
  <si>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</si>
  <si>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</si>
  <si>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</si>
  <si>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</si>
  <si>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</si>
  <si>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</si>
  <si>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</si>
  <si>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</si>
  <si>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</si>
  <si>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</si>
  <si>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</si>
  <si>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</si>
  <si>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</si>
  <si>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</si>
  <si>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</si>
  <si>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</si>
  <si>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</si>
  <si>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</si>
  <si>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</si>
  <si>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</si>
  <si>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</si>
  <si>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</si>
  <si>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</si>
  <si>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</si>
  <si>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</si>
  <si>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</si>
  <si>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</si>
  <si>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</si>
  <si>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</si>
  <si>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</si>
  <si>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</si>
  <si>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</si>
  <si>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</si>
  <si>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</si>
  <si>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</si>
  <si>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</si>
  <si>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</si>
  <si>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</si>
  <si>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</si>
  <si>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</si>
  <si>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</si>
  <si>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</si>
  <si>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</si>
  <si>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</si>
  <si>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</si>
  <si>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</si>
  <si>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</si>
  <si>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</si>
  <si>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</si>
  <si>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</si>
  <si>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</si>
  <si>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</si>
  <si>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</si>
  <si>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</si>
  <si>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</si>
  <si>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</si>
  <si>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</si>
  <si>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</si>
  <si>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</si>
  <si>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</si>
  <si>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</si>
  <si>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</si>
  <si>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</si>
  <si>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</si>
  <si>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</si>
  <si>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</si>
  <si>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</si>
  <si>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</si>
  <si>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</si>
  <si>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</si>
  <si>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</si>
  <si>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</si>
  <si>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</si>
  <si>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</si>
  <si>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</si>
  <si>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</si>
  <si>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</si>
  <si>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</si>
  <si>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</si>
  <si>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</si>
  <si>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</si>
  <si>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</si>
  <si>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</si>
  <si>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</si>
  <si>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</si>
  <si>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</si>
  <si>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</si>
  <si>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</si>
  <si>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</si>
  <si>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</si>
  <si>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</si>
  <si>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</si>
  <si>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</si>
  <si>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</si>
  <si>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</si>
  <si>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</si>
  <si>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</si>
  <si>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</si>
  <si>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</si>
  <si>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</si>
  <si>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</si>
  <si>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</si>
  <si>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</si>
  <si>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</si>
  <si>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</si>
  <si>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</si>
  <si>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</si>
  <si>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</si>
  <si>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</si>
  <si>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</si>
  <si>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</si>
  <si>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</si>
  <si>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</si>
  <si>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</si>
  <si>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</si>
  <si>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</si>
  <si>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</si>
  <si>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</si>
  <si>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</si>
  <si>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</si>
  <si>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</si>
  <si>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</si>
  <si>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</si>
  <si>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</si>
  <si>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</si>
  <si>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</si>
  <si>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</si>
  <si>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</si>
  <si>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</si>
  <si>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</si>
  <si>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</si>
  <si>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</si>
  <si>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</si>
  <si>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</si>
  <si>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</si>
  <si>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</si>
  <si>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</si>
  <si>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</si>
  <si>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</si>
  <si>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</si>
  <si>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</si>
  <si>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</si>
  <si>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</si>
  <si>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</si>
  <si>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</si>
  <si>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</si>
  <si>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</si>
  <si>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</si>
  <si>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</si>
  <si>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</si>
  <si>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</si>
  <si>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</si>
  <si>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</si>
  <si>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</si>
  <si>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</si>
  <si>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</si>
  <si>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</si>
  <si>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</si>
  <si>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</si>
  <si>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</si>
  <si>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</si>
  <si>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</si>
  <si>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</si>
  <si>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</si>
  <si>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</si>
  <si>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</si>
  <si>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</si>
  <si>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</si>
  <si>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</si>
  <si>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</si>
  <si>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</si>
  <si>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</si>
  <si>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</si>
  <si>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</si>
  <si>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</si>
  <si>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</si>
  <si>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</si>
  <si>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</si>
  <si>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</si>
  <si>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</si>
  <si>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</si>
  <si>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</si>
  <si>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</si>
  <si>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</si>
  <si>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</si>
  <si>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</si>
  <si>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</si>
  <si>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</si>
  <si>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</si>
  <si>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</si>
  <si>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</si>
  <si>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</si>
  <si>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</si>
  <si>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</si>
  <si>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</si>
  <si>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</si>
  <si>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</si>
  <si>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</si>
  <si>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</si>
  <si>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</si>
  <si>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</si>
  <si>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</si>
  <si>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</si>
  <si>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</si>
  <si>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</si>
  <si>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</si>
  <si>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</si>
  <si>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</si>
  <si>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</si>
  <si>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</si>
  <si>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</si>
  <si>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</si>
  <si>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</si>
  <si>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</si>
  <si>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</si>
  <si>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</si>
  <si>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</si>
  <si>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</si>
  <si>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</si>
  <si>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</si>
  <si>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</si>
  <si>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</si>
  <si>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</si>
  <si>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</si>
  <si>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</si>
  <si>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</si>
  <si>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</si>
  <si>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</si>
  <si>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</si>
  <si>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</si>
  <si>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</si>
  <si>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</si>
  <si>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</si>
  <si>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</si>
  <si>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</si>
  <si>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</si>
  <si>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</si>
  <si>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</si>
  <si>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</si>
  <si>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</si>
  <si>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</si>
  <si>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</si>
  <si>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</si>
  <si>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</si>
  <si>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</si>
  <si>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</si>
  <si>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</si>
  <si>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</si>
  <si>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</si>
  <si>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</si>
  <si>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</si>
  <si>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</si>
  <si>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</si>
  <si>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</si>
  <si>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</si>
  <si>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</si>
  <si>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</si>
  <si>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</si>
  <si>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</si>
  <si>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</si>
  <si>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</si>
  <si>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</si>
  <si>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</si>
  <si>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</si>
  <si>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</si>
  <si>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</si>
  <si>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</si>
  <si>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</si>
  <si>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</si>
  <si>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</si>
  <si>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</si>
  <si>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</si>
  <si>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</si>
  <si>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</si>
  <si>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</si>
  <si>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</si>
  <si>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</si>
  <si>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</si>
  <si>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</si>
  <si>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</si>
  <si>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</si>
  <si>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</si>
  <si>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</si>
  <si>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</si>
  <si>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</si>
  <si>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</si>
  <si>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</si>
  <si>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</si>
  <si>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</si>
  <si>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</si>
  <si>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</si>
  <si>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</si>
  <si>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</si>
  <si>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</si>
  <si>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</si>
  <si>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</si>
  <si>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</si>
  <si>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</si>
  <si>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</si>
  <si>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</si>
  <si>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</si>
  <si>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</si>
  <si>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</si>
  <si>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</si>
  <si>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</si>
  <si>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</si>
  <si>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</si>
  <si>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</si>
  <si>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</si>
  <si>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</si>
  <si>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</si>
  <si>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</si>
  <si>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</si>
  <si>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</si>
  <si>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</si>
  <si>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</si>
  <si>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</si>
  <si>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</si>
  <si>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</si>
  <si>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</si>
  <si>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</si>
  <si>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</si>
  <si>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</si>
  <si>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</si>
  <si>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</si>
  <si>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</si>
  <si>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</si>
  <si>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</si>
  <si>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</si>
  <si>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</si>
  <si>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</si>
  <si>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</si>
  <si>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</si>
  <si>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</si>
  <si>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</si>
  <si>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</si>
  <si>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</si>
  <si>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</si>
  <si>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</si>
  <si>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</si>
  <si>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</si>
  <si>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</si>
  <si>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</si>
  <si>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</si>
  <si>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</si>
  <si>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</si>
  <si>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</si>
  <si>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</si>
  <si>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</si>
  <si>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</si>
  <si>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</si>
  <si>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</si>
  <si>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</si>
  <si>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</si>
  <si>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</si>
  <si>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</si>
  <si>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</si>
  <si>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</si>
  <si>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</si>
  <si>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</si>
  <si>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</si>
  <si>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</si>
  <si>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</si>
  <si>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</si>
  <si>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</si>
  <si>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</si>
  <si>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</si>
  <si>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</si>
  <si>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</si>
  <si>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</si>
  <si>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</si>
  <si>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</si>
  <si>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</si>
  <si>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</si>
  <si>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</si>
  <si>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</si>
  <si>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</si>
  <si>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</si>
  <si>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</si>
  <si>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</si>
  <si>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</si>
  <si>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</si>
  <si>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</si>
  <si>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</si>
  <si>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</si>
  <si>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</si>
  <si>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</si>
  <si>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</si>
  <si>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</si>
  <si>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</si>
  <si>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</si>
  <si>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</si>
  <si>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</si>
  <si>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</si>
  <si>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</si>
  <si>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</si>
  <si>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</si>
  <si>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</si>
  <si>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</si>
  <si>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</si>
  <si>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</si>
  <si>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</si>
  <si>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</si>
  <si>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</si>
  <si>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</si>
  <si>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</si>
  <si>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</si>
  <si>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</si>
  <si>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</si>
  <si>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</si>
  <si>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</si>
  <si>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</si>
  <si>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</si>
  <si>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</si>
  <si>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</si>
  <si>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</si>
  <si>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</si>
  <si>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</si>
  <si>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</si>
  <si>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</si>
  <si>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</si>
  <si>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</si>
  <si>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</si>
  <si>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</si>
  <si>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</si>
  <si>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</si>
  <si>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</si>
  <si>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</si>
  <si>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</si>
  <si>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</si>
  <si>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</si>
  <si>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</si>
  <si>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</si>
  <si>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</si>
  <si>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</si>
  <si>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</si>
  <si>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</si>
  <si>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</si>
  <si>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</si>
  <si>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</si>
  <si>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</si>
  <si>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</si>
  <si>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</si>
  <si>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</si>
  <si>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</si>
  <si>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</si>
  <si>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</si>
  <si>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</si>
  <si>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</si>
  <si>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</si>
  <si>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</si>
  <si>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</si>
  <si>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</si>
  <si>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</si>
  <si>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</si>
  <si>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</si>
  <si>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</si>
  <si>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</si>
  <si>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</si>
  <si>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</si>
  <si>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</si>
  <si>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</si>
  <si>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</si>
  <si>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</si>
  <si>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</si>
  <si>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</si>
  <si>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</si>
  <si>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</si>
  <si>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</si>
  <si>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</si>
  <si>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</si>
  <si>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</si>
  <si>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</si>
  <si>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</si>
  <si>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</si>
  <si>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</si>
  <si>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</si>
  <si>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</si>
  <si>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</si>
  <si>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</si>
  <si>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</si>
  <si>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</si>
  <si>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</si>
  <si>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</si>
  <si>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</si>
  <si>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</si>
  <si>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</si>
  <si>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</si>
  <si>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</si>
  <si>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</si>
  <si>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</si>
  <si>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</si>
  <si>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</si>
  <si>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</si>
  <si>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</si>
  <si>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</si>
  <si>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</si>
  <si>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</si>
  <si>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</si>
  <si>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</si>
  <si>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</si>
  <si>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</si>
  <si>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</si>
  <si>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</si>
  <si>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</si>
  <si>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</si>
  <si>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</si>
  <si>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</si>
  <si>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</si>
  <si>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</si>
  <si>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</si>
  <si>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</si>
  <si>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</si>
  <si>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</si>
  <si>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</si>
  <si>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</si>
  <si>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</si>
  <si>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</si>
  <si>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</si>
  <si>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</si>
  <si>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</si>
  <si>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</si>
  <si>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</si>
  <si>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</si>
  <si>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</si>
  <si>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</si>
  <si>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</si>
  <si>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</si>
  <si>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</si>
  <si>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</si>
  <si>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</si>
  <si>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</si>
  <si>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</si>
  <si>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</si>
  <si>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</si>
  <si>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</si>
  <si>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</si>
  <si>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</si>
  <si>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</si>
  <si>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</si>
  <si>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</si>
  <si>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</si>
  <si>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</si>
  <si>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</si>
  <si>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</si>
  <si>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</si>
  <si>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</si>
  <si>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</si>
  <si>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</si>
  <si>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</si>
  <si>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</si>
  <si>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</si>
  <si>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</si>
  <si>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</si>
  <si>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</si>
  <si>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</si>
  <si>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</si>
  <si>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</si>
  <si>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</si>
  <si>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</si>
  <si>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</si>
  <si>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</si>
  <si>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</si>
  <si>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</si>
  <si>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</si>
  <si>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</si>
  <si>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</si>
  <si>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</si>
  <si>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</si>
  <si>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</si>
  <si>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</si>
  <si>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</si>
  <si>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</si>
  <si>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</si>
  <si>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</si>
  <si>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</si>
  <si>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</si>
  <si>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</si>
  <si>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</si>
  <si>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</si>
  <si>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</si>
  <si>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</si>
  <si>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</si>
  <si>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</si>
  <si>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</si>
  <si>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</si>
  <si>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</si>
  <si>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</si>
  <si>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</si>
  <si>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</si>
  <si>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</si>
  <si>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</si>
  <si>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</si>
  <si>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</si>
  <si>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</si>
  <si>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</si>
  <si>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</si>
  <si>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</si>
  <si>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</si>
  <si>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</si>
  <si>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</si>
  <si>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</si>
  <si>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</si>
  <si>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</si>
  <si>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</si>
  <si>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</si>
  <si>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</si>
  <si>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</si>
  <si>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</si>
  <si>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</si>
  <si>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</si>
  <si>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</si>
  <si>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</si>
  <si>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</si>
  <si>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</si>
  <si>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</si>
  <si>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</si>
  <si>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</si>
  <si>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</si>
  <si>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</si>
  <si>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</si>
  <si>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</si>
  <si>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</si>
  <si>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</si>
  <si>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</si>
  <si>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</si>
  <si>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</si>
  <si>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</si>
  <si>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</si>
  <si>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</si>
  <si>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</si>
  <si>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</si>
  <si>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</si>
  <si>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</si>
  <si>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</si>
  <si>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</si>
  <si>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</si>
  <si>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</si>
  <si>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</si>
  <si>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</si>
  <si>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</si>
  <si>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</si>
  <si>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</si>
  <si>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</si>
  <si>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</si>
  <si>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</si>
  <si>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</si>
  <si>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</si>
  <si>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</si>
  <si>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</si>
  <si>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</si>
  <si>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</si>
  <si>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</si>
  <si>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</si>
  <si>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</si>
  <si>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</si>
  <si>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</si>
  <si>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</si>
  <si>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</si>
  <si>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</si>
  <si>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</si>
  <si>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</si>
  <si>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</si>
  <si>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</si>
  <si>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</si>
  <si>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</si>
  <si>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</si>
  <si>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</si>
  <si>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</si>
  <si>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</si>
  <si>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</si>
  <si>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</si>
  <si>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</si>
  <si>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</si>
  <si>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</si>
  <si>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</si>
  <si>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</si>
  <si>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</si>
  <si>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</si>
  <si>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</si>
  <si>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</si>
  <si>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</si>
  <si>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</si>
  <si>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</si>
  <si>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</si>
  <si>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</si>
  <si>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</si>
  <si>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</si>
  <si>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</si>
  <si>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</si>
  <si>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</si>
  <si>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</si>
  <si>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</si>
  <si>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</si>
  <si>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</si>
  <si>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</si>
  <si>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</si>
  <si>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</si>
  <si>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</si>
  <si>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</si>
  <si>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</si>
  <si>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</si>
  <si>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</si>
  <si>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</si>
  <si>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</si>
  <si>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</si>
  <si>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</si>
  <si>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</si>
  <si>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</si>
  <si>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</si>
  <si>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</si>
  <si>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</si>
  <si>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</si>
  <si>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</si>
  <si>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</si>
  <si>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</si>
  <si>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</si>
  <si>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</si>
  <si>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</si>
  <si>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</si>
  <si>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</si>
  <si>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</si>
  <si>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</si>
  <si>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</si>
  <si>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</si>
  <si>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</si>
  <si>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</si>
  <si>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</si>
  <si>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</si>
  <si>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</si>
  <si>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</si>
  <si>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</si>
  <si>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</si>
  <si>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</si>
  <si>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</si>
  <si>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</si>
  <si>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</si>
  <si>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</si>
  <si>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</si>
  <si>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</si>
  <si>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</si>
  <si>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</si>
  <si>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</si>
  <si>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</si>
  <si>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</si>
  <si>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</si>
  <si>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</si>
  <si>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</si>
  <si>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</si>
  <si>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</si>
  <si>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</si>
  <si>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</si>
  <si>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</si>
  <si>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</si>
  <si>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</si>
  <si>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</si>
  <si>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</si>
  <si>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</si>
  <si>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</si>
  <si>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</si>
  <si>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</si>
  <si>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</si>
  <si>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</si>
  <si>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</si>
  <si>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</si>
  <si>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</si>
  <si>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</si>
  <si>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</si>
  <si>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</si>
  <si>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</si>
  <si>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</si>
  <si>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</si>
  <si>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</si>
  <si>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</si>
  <si>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</si>
  <si>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</si>
  <si>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</si>
  <si>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</si>
  <si>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</si>
  <si>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</si>
  <si>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</si>
  <si>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</si>
  <si>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</si>
  <si>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</si>
  <si>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</si>
  <si>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</si>
  <si>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</si>
  <si>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</si>
  <si>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</si>
  <si>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</si>
  <si>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</si>
  <si>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</si>
  <si>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</si>
  <si>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</si>
  <si>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</si>
  <si>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</si>
  <si>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</si>
  <si>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</si>
  <si>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</si>
  <si>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</si>
  <si>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</si>
  <si>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</si>
  <si>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</si>
  <si>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</si>
  <si>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</si>
  <si>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</si>
  <si>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</si>
  <si>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</si>
  <si>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</si>
  <si>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</si>
  <si>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</si>
  <si>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</si>
  <si>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</si>
  <si>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</si>
  <si>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</si>
  <si>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</si>
  <si>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</si>
  <si>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</si>
  <si>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</si>
  <si>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</si>
  <si>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</si>
  <si>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</si>
  <si>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</si>
  <si>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</si>
  <si>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</si>
  <si>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</si>
  <si>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</si>
  <si>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</si>
  <si>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</si>
  <si>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</si>
  <si>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</si>
  <si>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</si>
  <si>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</si>
  <si>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</si>
  <si>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</si>
  <si>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</si>
  <si>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</si>
  <si>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</si>
  <si>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</si>
  <si>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</si>
  <si>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</si>
  <si>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</si>
  <si>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</si>
  <si>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</si>
  <si>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</si>
  <si>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</si>
  <si>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</si>
  <si>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</si>
  <si>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</si>
  <si>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</si>
  <si>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</si>
  <si>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</si>
  <si>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</si>
  <si>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</si>
  <si>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</si>
  <si>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</si>
  <si>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</si>
  <si>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</si>
  <si>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</si>
  <si>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</si>
  <si>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</si>
  <si>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</si>
  <si>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</si>
  <si>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</si>
  <si>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</si>
  <si>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</si>
  <si>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</si>
  <si>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</si>
  <si>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</si>
  <si>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</si>
  <si>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</si>
  <si>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</si>
  <si>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</si>
  <si>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</si>
  <si>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</si>
  <si>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</si>
  <si>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</si>
  <si>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</si>
  <si>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</si>
  <si>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</si>
  <si>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</si>
  <si>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</si>
  <si>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</si>
  <si>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</si>
  <si>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</si>
  <si>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</si>
  <si>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</si>
  <si>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</si>
  <si>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</si>
  <si>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</si>
  <si>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</si>
  <si>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</si>
  <si>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</si>
  <si>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</si>
  <si>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</si>
  <si>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</si>
  <si>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</si>
  <si>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</si>
  <si>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</si>
  <si>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</si>
  <si>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</si>
  <si>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</si>
  <si>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</si>
  <si>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</si>
  <si>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</si>
  <si>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</si>
  <si>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</si>
  <si>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</si>
  <si>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</si>
  <si>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</si>
  <si>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</si>
  <si>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</si>
  <si>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</si>
  <si>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</si>
  <si>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</si>
  <si>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</si>
  <si>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</si>
  <si>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</si>
  <si>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</si>
  <si>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</si>
  <si>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</si>
  <si>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</si>
  <si>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</si>
  <si>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</si>
  <si>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</si>
  <si>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</si>
  <si>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</si>
  <si>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</si>
  <si>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</si>
  <si>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</si>
  <si>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</si>
  <si>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</si>
  <si>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</si>
  <si>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</si>
  <si>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</si>
  <si>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</si>
  <si>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</si>
  <si>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</si>
  <si>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</si>
  <si>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</si>
  <si>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</si>
  <si>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</si>
  <si>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</si>
  <si>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</si>
  <si>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</si>
  <si>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</si>
  <si>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</si>
  <si>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</si>
  <si>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</si>
  <si>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</si>
  <si>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</si>
  <si>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</si>
  <si>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</si>
  <si>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</si>
  <si>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</si>
  <si>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</si>
  <si>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</si>
  <si>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</si>
  <si>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</si>
  <si>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</si>
  <si>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</si>
  <si>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</si>
  <si>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</si>
  <si>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</si>
  <si>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</si>
  <si>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</si>
  <si>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</si>
  <si>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</si>
  <si>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</si>
  <si>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</si>
  <si>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</si>
  <si>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</si>
  <si>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</si>
  <si>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</si>
  <si>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</si>
  <si>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</si>
  <si>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</si>
  <si>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</si>
  <si>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</si>
  <si>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</si>
  <si>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</si>
  <si>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</si>
  <si>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</si>
  <si>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</si>
  <si>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</si>
  <si>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</si>
  <si>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</si>
  <si>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</si>
  <si>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</si>
  <si>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</si>
  <si>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</si>
  <si>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</si>
  <si>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</si>
  <si>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</si>
  <si>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</si>
  <si>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</si>
  <si>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</si>
  <si>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</si>
  <si>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</si>
  <si>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</si>
  <si>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</si>
  <si>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</si>
  <si>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</si>
  <si>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</si>
  <si>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</si>
  <si>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</si>
  <si>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</si>
  <si>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</si>
  <si>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</si>
  <si>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</si>
  <si>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</si>
  <si>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</si>
  <si>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</si>
  <si>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</si>
  <si>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</si>
  <si>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</si>
  <si>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</si>
  <si>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</si>
  <si>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</si>
  <si>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</si>
  <si>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</si>
  <si>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</si>
  <si>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</si>
  <si>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</si>
  <si>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</si>
  <si>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</si>
  <si>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</si>
  <si>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</si>
  <si>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</si>
  <si>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</si>
  <si>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</si>
  <si>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</si>
  <si>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</si>
  <si>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</si>
  <si>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</si>
  <si>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</si>
  <si>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</si>
  <si>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</si>
  <si>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</si>
  <si>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</si>
  <si>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</si>
  <si>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</si>
  <si>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</si>
  <si>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</si>
  <si>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</si>
  <si>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</si>
  <si>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</si>
  <si>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</si>
  <si>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</si>
  <si>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</si>
  <si>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</si>
  <si>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</si>
  <si>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</si>
  <si>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</si>
  <si>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</si>
  <si>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</si>
  <si>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</si>
  <si>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</si>
  <si>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</si>
  <si>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</si>
  <si>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</si>
  <si>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</si>
  <si>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</si>
  <si>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</si>
  <si>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</si>
  <si>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</si>
  <si>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</si>
  <si>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</si>
  <si>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</si>
  <si>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</si>
  <si>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</si>
  <si>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</si>
  <si>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</si>
  <si>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</si>
  <si>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</si>
  <si>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</si>
  <si>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</si>
  <si>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</si>
  <si>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</si>
  <si>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</si>
  <si>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</si>
  <si>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</si>
  <si>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</si>
  <si>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</si>
  <si>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</si>
  <si>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</si>
  <si>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</si>
  <si>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</si>
  <si>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</si>
  <si>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</si>
  <si>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</si>
  <si>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</si>
  <si>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</si>
  <si>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</si>
  <si>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</si>
  <si>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</si>
  <si>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</si>
  <si>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</si>
  <si>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</si>
  <si>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</si>
  <si>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</si>
  <si>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</si>
  <si>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</si>
  <si>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</si>
  <si>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</si>
  <si>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</si>
  <si>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</si>
  <si>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</si>
  <si>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</si>
  <si>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</si>
  <si>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</si>
  <si>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</si>
  <si>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</si>
  <si>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</si>
  <si>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</si>
  <si>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</si>
  <si>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</si>
  <si>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</si>
  <si>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</si>
  <si>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</si>
  <si>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</si>
  <si>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</si>
  <si>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</si>
  <si>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</si>
  <si>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</si>
  <si>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</si>
  <si>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</si>
  <si>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</si>
  <si>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</si>
  <si>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</si>
  <si>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</si>
  <si>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</si>
  <si>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</si>
  <si>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</si>
  <si>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</si>
  <si>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</si>
  <si>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</si>
  <si>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</si>
  <si>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</si>
  <si>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</si>
  <si>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</si>
  <si>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</si>
  <si>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</si>
  <si>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</si>
  <si>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</si>
  <si>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</si>
  <si>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</si>
  <si>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</si>
  <si>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</si>
  <si>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</si>
  <si>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</si>
  <si>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</si>
  <si>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</si>
  <si>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</si>
  <si>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</si>
  <si>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</si>
  <si>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</si>
  <si>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</si>
  <si>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</si>
  <si>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</si>
  <si>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</si>
  <si>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</si>
  <si>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</si>
  <si>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</si>
  <si>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</si>
  <si>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</si>
  <si>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</si>
  <si>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</si>
  <si>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</si>
  <si>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</si>
  <si>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</si>
  <si>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</si>
  <si>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</si>
  <si>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</si>
  <si>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</si>
  <si>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</si>
  <si>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</si>
  <si>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</si>
  <si>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</si>
  <si>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</si>
  <si>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</si>
  <si>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</si>
  <si>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</si>
  <si>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</si>
  <si>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</si>
  <si>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</si>
  <si>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</si>
  <si>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</si>
  <si>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</si>
  <si>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</si>
  <si>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</si>
  <si>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</si>
  <si>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</si>
  <si>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</si>
  <si>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</si>
  <si>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</si>
  <si>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</si>
  <si>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</si>
  <si>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</si>
  <si>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</si>
  <si>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</si>
  <si>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</si>
  <si>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</si>
  <si>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</si>
  <si>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</si>
  <si>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</si>
  <si>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</si>
  <si>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</si>
  <si>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</si>
  <si>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</si>
  <si>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</si>
  <si>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</si>
  <si>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</si>
  <si>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</si>
  <si>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</si>
  <si>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</si>
  <si>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</si>
  <si>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</si>
  <si>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</si>
  <si>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</si>
  <si>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</si>
  <si>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</si>
  <si>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</si>
  <si>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</si>
  <si>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</si>
  <si>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</si>
  <si>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</si>
  <si>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</si>
  <si>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</si>
  <si>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</si>
  <si>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</si>
  <si>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</si>
  <si>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</si>
  <si>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</si>
  <si>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</si>
  <si>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</si>
  <si>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</si>
  <si>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</si>
  <si>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</si>
  <si>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</si>
  <si>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</si>
  <si>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</si>
  <si>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</si>
  <si>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</si>
  <si>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</si>
  <si>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</si>
  <si>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</si>
  <si>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</si>
  <si>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</si>
  <si>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</si>
  <si>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</si>
  <si>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</si>
  <si>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</si>
  <si>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</si>
  <si>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</si>
  <si>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</si>
  <si>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</si>
  <si>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</si>
  <si>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</si>
  <si>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</si>
  <si>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</si>
  <si>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</si>
  <si>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</si>
  <si>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</si>
  <si>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</si>
  <si>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</si>
  <si>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</si>
  <si>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</si>
  <si>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</si>
  <si>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</si>
  <si>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</si>
  <si>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</si>
  <si>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</si>
  <si>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</si>
  <si>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</si>
  <si>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</si>
  <si>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</si>
  <si>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</si>
  <si>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</si>
  <si>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</si>
  <si>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</si>
  <si>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</si>
  <si>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</si>
  <si>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</si>
  <si>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</si>
  <si>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</si>
  <si>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</si>
  <si>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</si>
  <si>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</si>
  <si>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</si>
  <si>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</si>
  <si>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</si>
  <si>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</si>
  <si>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</si>
  <si>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</si>
  <si>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</si>
  <si>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</si>
  <si>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</si>
  <si>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</si>
  <si>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</si>
  <si>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</si>
  <si>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</si>
  <si>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</si>
  <si>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</si>
  <si>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</si>
  <si>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</si>
  <si>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</si>
  <si>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</si>
  <si>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</si>
  <si>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</si>
  <si>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</si>
  <si>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</si>
  <si>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</si>
  <si>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</si>
  <si>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</si>
  <si>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</si>
  <si>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</si>
  <si>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</si>
  <si>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</si>
  <si>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</si>
  <si>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</si>
  <si>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</si>
  <si>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</si>
  <si>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</si>
  <si>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</si>
  <si>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</si>
  <si>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</si>
  <si>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</si>
  <si>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</si>
  <si>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</si>
  <si>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</si>
  <si>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</si>
  <si>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</si>
  <si>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</si>
  <si>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</si>
  <si>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</si>
  <si>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</si>
  <si>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</si>
  <si>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</si>
  <si>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</si>
  <si>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</si>
  <si>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</si>
  <si>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</si>
  <si>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</si>
  <si>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</si>
  <si>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</si>
  <si>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</si>
  <si>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</si>
  <si>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</si>
  <si>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</si>
  <si>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</si>
  <si>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</si>
  <si>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</si>
  <si>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</si>
  <si>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</si>
  <si>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</si>
  <si>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</si>
  <si>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</si>
  <si>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</si>
  <si>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</si>
  <si>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</si>
  <si>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</si>
  <si>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</si>
  <si>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</si>
  <si>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</si>
  <si>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</si>
  <si>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</si>
  <si>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</si>
  <si>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</si>
  <si>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</si>
  <si>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</si>
  <si>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</si>
  <si>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</si>
  <si>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</si>
  <si>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</si>
  <si>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</si>
  <si>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</si>
  <si>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</si>
  <si>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</si>
  <si>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</si>
  <si>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</si>
  <si>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</si>
  <si>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</si>
  <si>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</si>
  <si>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</si>
  <si>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</si>
  <si>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</si>
  <si>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</si>
  <si>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</si>
  <si>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</si>
  <si>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</si>
  <si>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</si>
  <si>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</si>
  <si>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</si>
  <si>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</si>
  <si>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</si>
  <si>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</si>
  <si>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</si>
  <si>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</si>
  <si>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</si>
  <si>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</si>
  <si>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</si>
  <si>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</si>
  <si>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</si>
  <si>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</si>
  <si>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</si>
  <si>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</si>
  <si>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</si>
  <si>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</si>
  <si>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</si>
  <si>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</si>
  <si>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</si>
  <si>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</si>
  <si>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</si>
  <si>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</si>
  <si>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</si>
  <si>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</si>
  <si>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</si>
  <si>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</si>
  <si>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</si>
  <si>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</si>
  <si>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</si>
  <si>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</si>
  <si>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</si>
  <si>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</si>
  <si>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</si>
  <si>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</si>
  <si>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</si>
  <si>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</si>
  <si>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</si>
  <si>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</si>
  <si>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</si>
  <si>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</si>
  <si>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</si>
  <si>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</si>
  <si>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</si>
  <si>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</si>
  <si>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</si>
  <si>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</si>
  <si>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</si>
  <si>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</si>
  <si>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</si>
  <si>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</si>
  <si>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</si>
  <si>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</si>
  <si>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</si>
  <si>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</si>
  <si>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</si>
  <si>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</si>
  <si>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</si>
  <si>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</si>
  <si>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</si>
  <si>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</si>
  <si>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</si>
  <si>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</si>
  <si>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</si>
  <si>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</si>
  <si>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</si>
  <si>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</si>
  <si>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</si>
  <si>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</si>
  <si>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</si>
  <si>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</si>
  <si>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</si>
  <si>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</si>
  <si>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</si>
  <si>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</si>
  <si>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</si>
  <si>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</si>
  <si>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</si>
  <si>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</si>
  <si>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</si>
  <si>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</si>
  <si>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</si>
  <si>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</si>
  <si>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</si>
  <si>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</si>
  <si>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</si>
  <si>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</si>
  <si>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</si>
  <si>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</si>
  <si>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</si>
  <si>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</si>
  <si>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</si>
  <si>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</si>
  <si>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</si>
  <si>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</si>
  <si>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</si>
  <si>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</si>
  <si>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</si>
  <si>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</si>
  <si>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</si>
  <si>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</si>
  <si>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</si>
  <si>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</si>
  <si>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</si>
  <si>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</si>
  <si>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</si>
  <si>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</si>
  <si>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</si>
  <si>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</si>
  <si>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</si>
  <si>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</si>
  <si>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</si>
  <si>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</si>
  <si>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</si>
  <si>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</si>
  <si>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</si>
  <si>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</si>
  <si>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</si>
  <si>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</si>
  <si>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</si>
  <si>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</si>
  <si>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</si>
  <si>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</si>
  <si>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</si>
  <si>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</si>
  <si>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</si>
  <si>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</si>
  <si>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</si>
  <si>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</si>
  <si>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</si>
  <si>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</si>
  <si>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</si>
  <si>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</si>
  <si>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</si>
  <si>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</si>
  <si>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</si>
  <si>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</si>
  <si>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</si>
  <si>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</si>
  <si>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</si>
  <si>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</si>
  <si>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</si>
  <si>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</si>
  <si>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</si>
  <si>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</si>
  <si>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</si>
  <si>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</si>
  <si>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</si>
  <si>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</si>
  <si>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</si>
  <si>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</si>
  <si>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</si>
  <si>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</si>
  <si>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</si>
  <si>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</si>
  <si>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</si>
  <si>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</si>
  <si>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</si>
  <si>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</si>
  <si>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</si>
  <si>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</si>
  <si>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</si>
  <si>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</si>
  <si>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</si>
  <si>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</si>
  <si>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</si>
  <si>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</si>
  <si>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</si>
  <si>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</si>
  <si>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</si>
  <si>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</si>
  <si>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</si>
  <si>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</si>
  <si>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</si>
  <si>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</si>
  <si>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</si>
  <si>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</si>
  <si>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</si>
  <si>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</si>
  <si>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</si>
  <si>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</si>
  <si>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</si>
  <si>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</si>
  <si>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</si>
  <si>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</si>
  <si>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</si>
  <si>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</si>
  <si>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</si>
  <si>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</si>
  <si>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</si>
  <si>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</si>
  <si>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</si>
  <si>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</si>
  <si>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</si>
  <si>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</si>
  <si>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</si>
  <si>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</si>
  <si>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</si>
  <si>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</si>
  <si>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</si>
  <si>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</si>
  <si>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</si>
  <si>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</si>
  <si>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</si>
  <si>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</si>
  <si>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</si>
  <si>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</si>
  <si>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</si>
  <si>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</si>
  <si>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</si>
  <si>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</si>
  <si>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</si>
  <si>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</si>
  <si>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</si>
  <si>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</si>
  <si>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</si>
  <si>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</si>
  <si>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</si>
  <si>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</si>
  <si>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</si>
  <si>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</si>
  <si>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</si>
  <si>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</si>
  <si>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</si>
  <si>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</si>
  <si>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</si>
  <si>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</si>
  <si>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</si>
  <si>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</si>
  <si>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</si>
  <si>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</si>
  <si>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</si>
  <si>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</si>
  <si>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</si>
  <si>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</si>
  <si>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</si>
  <si>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</si>
  <si>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</si>
  <si>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</si>
  <si>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</si>
  <si>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</si>
  <si>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</si>
  <si>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</si>
  <si>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</si>
  <si>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</si>
  <si>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</si>
  <si>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</si>
  <si>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</si>
  <si>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</si>
  <si>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</si>
  <si>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</si>
  <si>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</si>
  <si>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</si>
  <si>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</si>
  <si>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</si>
  <si>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</si>
  <si>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</si>
  <si>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</si>
  <si>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</si>
  <si>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</si>
  <si>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</si>
  <si>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</si>
  <si>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</si>
  <si>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</si>
  <si>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</si>
  <si>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</si>
  <si>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</si>
  <si>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</si>
  <si>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</si>
  <si>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</si>
  <si>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</si>
  <si>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</si>
  <si>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</si>
  <si>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</si>
  <si>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</si>
  <si>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</si>
  <si>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</si>
  <si>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</si>
  <si>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</si>
  <si>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</si>
  <si>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</si>
  <si>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</si>
  <si>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</si>
  <si>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</si>
  <si>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</si>
  <si>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</si>
  <si>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</si>
  <si>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</si>
  <si>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</si>
  <si>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</si>
  <si>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</si>
  <si>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</si>
  <si>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</si>
  <si>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</si>
  <si>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</si>
  <si>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</si>
  <si>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</si>
  <si>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</si>
  <si>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</si>
  <si>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</si>
  <si>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</si>
  <si>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</si>
  <si>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</si>
  <si>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</si>
  <si>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</si>
  <si>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</si>
  <si>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</si>
  <si>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</si>
  <si>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</si>
  <si>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</si>
  <si>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</si>
  <si>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</si>
  <si>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</si>
  <si>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</si>
  <si>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</si>
  <si>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</si>
  <si>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</si>
  <si>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</si>
  <si>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</si>
  <si>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</si>
  <si>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</si>
  <si>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</si>
  <si>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</si>
  <si>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</si>
  <si>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</si>
  <si>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</si>
  <si>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</si>
  <si>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</si>
  <si>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</si>
  <si>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</si>
  <si>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</si>
  <si>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</si>
  <si>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</si>
  <si>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</si>
  <si>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</si>
  <si>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</si>
  <si>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</si>
  <si>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</si>
  <si>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</si>
  <si>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</si>
  <si>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</si>
  <si>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</si>
  <si>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</si>
  <si>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</si>
  <si>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</si>
  <si>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</si>
  <si>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</si>
  <si>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</si>
  <si>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</si>
  <si>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</si>
  <si>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</si>
  <si>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</si>
  <si>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</si>
  <si>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</si>
  <si>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</si>
  <si>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</si>
  <si>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</si>
  <si>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</si>
  <si>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</si>
  <si>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</si>
  <si>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</si>
  <si>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</si>
  <si>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</si>
  <si>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</si>
  <si>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</si>
  <si>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</si>
  <si>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</si>
  <si>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</si>
  <si>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</si>
  <si>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</si>
  <si>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</si>
  <si>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</si>
  <si>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</si>
  <si>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</si>
  <si>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</si>
  <si>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</si>
  <si>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</si>
  <si>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</si>
  <si>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</si>
  <si>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</si>
  <si>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</si>
  <si>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</si>
  <si>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</si>
  <si>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</si>
  <si>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</si>
  <si>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</si>
  <si>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</si>
  <si>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</si>
  <si>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</si>
  <si>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</si>
  <si>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</si>
  <si>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</si>
  <si>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</si>
  <si>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</si>
  <si>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</si>
  <si>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</si>
  <si>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</si>
  <si>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</si>
  <si>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</si>
  <si>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</si>
  <si>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</si>
  <si>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</si>
  <si>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</si>
  <si>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</si>
  <si>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</si>
  <si>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</si>
  <si>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</si>
  <si>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</si>
  <si>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</si>
  <si>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</si>
  <si>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</si>
  <si>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</si>
  <si>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</si>
  <si>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</si>
  <si>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</si>
  <si>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</si>
  <si>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</si>
  <si>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</si>
  <si>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</si>
  <si>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</si>
  <si>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</si>
  <si>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</si>
  <si>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</si>
  <si>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</si>
  <si>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</si>
  <si>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</si>
  <si>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</si>
  <si>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</si>
  <si>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</si>
  <si>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</si>
  <si>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</si>
  <si>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</si>
  <si>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</si>
  <si>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</si>
  <si>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</si>
  <si>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</si>
  <si>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</si>
  <si>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</si>
  <si>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</si>
  <si>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</si>
  <si>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</si>
  <si>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</si>
  <si>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</si>
  <si>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</si>
  <si>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</si>
  <si>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</si>
  <si>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</si>
  <si>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</si>
  <si>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</si>
  <si>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</si>
  <si>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</si>
  <si>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</si>
  <si>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</si>
  <si>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</si>
  <si>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</si>
  <si>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</si>
  <si>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</si>
  <si>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</si>
  <si>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</si>
  <si>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</si>
  <si>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</si>
  <si>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</si>
  <si>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</si>
  <si>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</si>
  <si>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</si>
  <si>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</si>
  <si>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</si>
  <si>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</si>
  <si>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</si>
  <si>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</si>
  <si>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</si>
  <si>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</si>
  <si>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</si>
  <si>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</si>
  <si>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</si>
  <si>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</si>
  <si>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</si>
  <si>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</si>
  <si>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</si>
  <si>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</si>
  <si>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</si>
  <si>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</si>
  <si>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</si>
  <si>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</si>
  <si>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</si>
  <si>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</si>
  <si>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</si>
  <si>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</si>
  <si>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</si>
  <si>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</si>
  <si>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</si>
  <si>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</si>
  <si>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</si>
  <si>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</si>
  <si>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</si>
  <si>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</si>
  <si>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</si>
  <si>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</si>
  <si>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</si>
  <si>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</si>
  <si>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</si>
  <si>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</si>
  <si>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</si>
  <si>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</si>
  <si>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</si>
  <si>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</si>
  <si>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</si>
  <si>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</si>
  <si>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</si>
  <si>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</si>
  <si>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</si>
  <si>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</si>
  <si>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</si>
  <si>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</si>
  <si>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</si>
  <si>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</si>
  <si>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</si>
  <si>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</si>
  <si>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</si>
  <si>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</si>
  <si>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</si>
  <si>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</si>
  <si>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</si>
  <si>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</si>
  <si>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</si>
  <si>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</si>
  <si>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</si>
  <si>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</si>
  <si>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</si>
  <si>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</si>
  <si>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</si>
  <si>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</si>
  <si>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</si>
  <si>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</si>
  <si>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</si>
  <si>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</si>
  <si>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</si>
  <si>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</si>
  <si>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</si>
  <si>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</si>
  <si>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</si>
  <si>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</si>
  <si>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</si>
  <si>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</si>
  <si>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</si>
  <si>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</si>
  <si>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</si>
  <si>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</si>
  <si>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</si>
  <si>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</si>
  <si>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</si>
  <si>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</si>
  <si>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</si>
  <si>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</si>
  <si>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</si>
  <si>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</si>
  <si>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</si>
  <si>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</si>
  <si>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</si>
  <si>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</si>
  <si>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</si>
  <si>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</si>
  <si>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</si>
  <si>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</si>
  <si>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</si>
  <si>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</si>
  <si>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</si>
  <si>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</si>
  <si>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</si>
  <si>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</si>
  <si>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</si>
  <si>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</si>
  <si>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</si>
  <si>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</si>
  <si>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</si>
  <si>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</si>
  <si>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</si>
  <si>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</si>
  <si>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</si>
  <si>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</si>
  <si>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</si>
  <si>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</si>
  <si>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</si>
  <si>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</si>
  <si>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</si>
  <si>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</si>
  <si>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</si>
  <si>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</si>
  <si>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</si>
  <si>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</si>
  <si>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</si>
  <si>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</si>
  <si>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</si>
  <si>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</si>
  <si>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</si>
  <si>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</si>
  <si>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</si>
  <si>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</si>
  <si>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</si>
  <si>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</si>
  <si>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</si>
  <si>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</si>
  <si>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</si>
  <si>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</si>
  <si>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</si>
  <si>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</si>
  <si>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</si>
  <si>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</si>
  <si>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</si>
  <si>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</si>
  <si>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</si>
  <si>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</si>
  <si>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</si>
  <si>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</si>
  <si>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</si>
  <si>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</si>
  <si>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</si>
  <si>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</si>
  <si>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</si>
  <si>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</si>
  <si>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</si>
  <si>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</si>
  <si>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</si>
  <si>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</si>
  <si>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</si>
  <si>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</si>
  <si>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</si>
  <si>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</si>
  <si>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</si>
  <si>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</si>
  <si>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</si>
  <si>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</si>
  <si>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</si>
  <si>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</si>
  <si>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</si>
  <si>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</si>
  <si>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</si>
  <si>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</si>
  <si>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</si>
  <si>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</si>
  <si>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</si>
  <si>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</si>
  <si>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</si>
  <si>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</si>
  <si>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</si>
  <si>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</si>
  <si>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</si>
  <si>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</si>
  <si>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</si>
  <si>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</si>
  <si>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</si>
  <si>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</si>
  <si>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</si>
  <si>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</si>
  <si>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</si>
  <si>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</si>
  <si>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</si>
  <si>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</si>
  <si>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</si>
  <si>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</si>
  <si>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</si>
  <si>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</si>
  <si>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</si>
  <si>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</si>
  <si>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</si>
  <si>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</si>
  <si>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</si>
  <si>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</si>
  <si>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</si>
  <si>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</si>
  <si>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</si>
  <si>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</si>
  <si>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</si>
  <si>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</si>
  <si>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</si>
  <si>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</si>
  <si>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</si>
  <si>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</si>
  <si>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</si>
  <si>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</si>
  <si>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</si>
  <si>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</si>
  <si>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</si>
  <si>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</si>
  <si>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</si>
  <si>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</si>
  <si>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</si>
  <si>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</si>
  <si>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</si>
  <si>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</si>
  <si>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</si>
  <si>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</si>
  <si>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</si>
  <si>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</si>
  <si>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</si>
  <si>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</si>
  <si>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</si>
  <si>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</si>
  <si>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</si>
  <si>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</si>
  <si>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</si>
  <si>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</si>
  <si>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</si>
  <si>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</si>
  <si>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</si>
  <si>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</si>
  <si>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</si>
  <si>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</si>
  <si>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</si>
  <si>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</si>
  <si>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</si>
  <si>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</si>
  <si>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</si>
  <si>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</si>
  <si>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</si>
  <si>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</si>
  <si>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</si>
  <si>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</si>
  <si>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</si>
  <si>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</si>
  <si>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</si>
  <si>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</si>
  <si>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</si>
  <si>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</si>
  <si>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</si>
  <si>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</si>
  <si>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</si>
  <si>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</si>
  <si>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</si>
  <si>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</si>
  <si>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</si>
  <si>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</si>
  <si>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</si>
  <si>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</si>
  <si>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</si>
  <si>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</si>
  <si>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</si>
  <si>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</si>
  <si>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</si>
  <si>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</si>
  <si>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</si>
  <si>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</si>
  <si>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</si>
  <si>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</si>
  <si>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</si>
  <si>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</si>
  <si>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</si>
  <si>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</si>
  <si>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</si>
  <si>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</si>
  <si>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</si>
  <si>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</si>
  <si>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</si>
  <si>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</si>
  <si>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</si>
  <si>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</si>
  <si>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</si>
  <si>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</si>
  <si>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</si>
  <si>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</si>
  <si>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</si>
  <si>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</si>
  <si>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</si>
  <si>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</si>
  <si>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</si>
  <si>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</si>
  <si>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</si>
  <si>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</si>
  <si>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</si>
  <si>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</si>
  <si>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</si>
  <si>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</si>
  <si>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</si>
  <si>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</si>
  <si>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</si>
  <si>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</si>
  <si>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</si>
  <si>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</si>
  <si>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</si>
  <si>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</si>
  <si>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</si>
  <si>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</si>
  <si>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</si>
  <si>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</si>
  <si>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</si>
  <si>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</si>
  <si>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</si>
  <si>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</si>
  <si>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</si>
  <si>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</si>
  <si>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</si>
  <si>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</si>
  <si>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</si>
  <si>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</si>
  <si>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</si>
  <si>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</si>
  <si>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</si>
  <si>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</si>
  <si>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</si>
  <si>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</si>
  <si>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</si>
  <si>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</si>
  <si>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</si>
  <si>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</si>
  <si>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</si>
  <si>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</si>
  <si>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</si>
  <si>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</si>
  <si>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</si>
  <si>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</si>
  <si>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</si>
  <si>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</si>
  <si>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</si>
  <si>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</si>
  <si>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</si>
  <si>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</si>
  <si>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</si>
  <si>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</si>
  <si>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</si>
  <si>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</si>
  <si>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</si>
  <si>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</si>
  <si>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</si>
  <si>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</si>
  <si>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</si>
  <si>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</si>
  <si>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</si>
  <si>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</si>
  <si>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</si>
  <si>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</si>
  <si>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</si>
  <si>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</si>
  <si>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</si>
  <si>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</si>
  <si>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</si>
  <si>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</si>
  <si>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</si>
  <si>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</si>
  <si>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</si>
  <si>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</si>
  <si>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</si>
  <si>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</si>
  <si>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</si>
  <si>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</si>
  <si>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</si>
  <si>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</si>
  <si>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</si>
  <si>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</si>
  <si>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</si>
  <si>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</si>
  <si>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</si>
  <si>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</si>
  <si>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</si>
  <si>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</si>
  <si>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</si>
  <si>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</si>
  <si>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</si>
  <si>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</si>
  <si>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</si>
  <si>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</si>
  <si>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</si>
  <si>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</si>
  <si>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</si>
  <si>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</si>
  <si>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</si>
  <si>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</si>
  <si>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</si>
  <si>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</si>
  <si>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</si>
  <si>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</si>
  <si>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</si>
  <si>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</si>
  <si>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</si>
  <si>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</si>
  <si>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</si>
  <si>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</si>
  <si>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</si>
  <si>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</si>
  <si>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</si>
  <si>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</si>
  <si>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</si>
  <si>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</si>
  <si>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</si>
  <si>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</si>
  <si>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</si>
  <si>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</si>
  <si>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</si>
  <si>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</si>
  <si>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</si>
  <si>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</si>
  <si>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</si>
  <si>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</si>
  <si>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</si>
  <si>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</si>
  <si>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</si>
  <si>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</si>
  <si>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</si>
  <si>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</si>
  <si>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</si>
  <si>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</si>
  <si>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</si>
  <si>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</si>
  <si>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</si>
  <si>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</si>
  <si>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</si>
  <si>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</si>
  <si>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</si>
  <si>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</si>
  <si>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</si>
  <si>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</si>
  <si>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</si>
  <si>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</si>
  <si>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</si>
  <si>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</si>
  <si>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</si>
  <si>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</si>
  <si>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</si>
  <si>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</si>
  <si>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</si>
  <si>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</si>
  <si>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</si>
  <si>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</si>
  <si>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</si>
  <si>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</si>
  <si>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</si>
  <si>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</si>
  <si>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</si>
  <si>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</si>
  <si>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</si>
  <si>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</si>
  <si>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</si>
  <si>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</si>
  <si>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</si>
  <si>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</si>
  <si>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</si>
  <si>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</si>
  <si>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</si>
  <si>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</si>
  <si>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</si>
  <si>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</si>
  <si>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</si>
  <si>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</si>
  <si>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</si>
  <si>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</si>
  <si>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</si>
  <si>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</si>
  <si>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</si>
  <si>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</si>
  <si>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</si>
  <si>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</si>
  <si>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</si>
  <si>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</si>
  <si>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</si>
  <si>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</si>
  <si>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</si>
  <si>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</si>
  <si>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</si>
  <si>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</si>
  <si>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</si>
  <si>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</si>
  <si>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</si>
  <si>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</si>
  <si>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</si>
  <si>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</si>
  <si>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</si>
  <si>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</si>
  <si>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</si>
  <si>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</si>
  <si>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</si>
  <si>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</si>
  <si>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</si>
  <si>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</si>
  <si>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</si>
  <si>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</si>
  <si>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</si>
  <si>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</si>
  <si>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</si>
  <si>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</si>
  <si>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</si>
  <si>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</si>
  <si>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</si>
  <si>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</si>
  <si>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</si>
  <si>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</si>
  <si>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</si>
  <si>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</si>
  <si>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</si>
  <si>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</si>
  <si>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</si>
  <si>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</si>
  <si>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</si>
  <si>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</si>
  <si>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</si>
  <si>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</si>
  <si>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</si>
  <si>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</si>
  <si>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</si>
  <si>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</si>
  <si>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</si>
  <si>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</si>
  <si>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</si>
  <si>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</si>
  <si>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</si>
  <si>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</si>
  <si>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</si>
  <si>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</si>
  <si>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</si>
  <si>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</si>
  <si>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</si>
  <si>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</si>
  <si>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</si>
  <si>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</si>
  <si>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</si>
  <si>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</si>
  <si>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</si>
  <si>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</si>
  <si>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</si>
  <si>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</si>
  <si>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</si>
  <si>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</si>
  <si>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</si>
  <si>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</si>
  <si>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</si>
  <si>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</si>
  <si>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</si>
  <si>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</si>
  <si>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</si>
  <si>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</si>
  <si>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</si>
  <si>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</si>
  <si>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</si>
  <si>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</si>
  <si>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</si>
  <si>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</si>
  <si>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</si>
  <si>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</si>
  <si>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</si>
  <si>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</si>
  <si>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</si>
  <si>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</si>
  <si>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</si>
  <si>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</si>
  <si>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</si>
  <si>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</si>
  <si>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</si>
  <si>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</si>
  <si>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</si>
  <si>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</si>
  <si>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</si>
  <si>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</si>
  <si>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</si>
  <si>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</si>
  <si>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</si>
  <si>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</si>
  <si>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</si>
  <si>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</si>
  <si>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</si>
  <si>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</si>
  <si>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</si>
  <si>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</si>
  <si>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</si>
  <si>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</si>
  <si>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</si>
  <si>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</si>
  <si>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</si>
  <si>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</si>
  <si>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</si>
  <si>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</si>
  <si>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</si>
  <si>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</si>
  <si>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</si>
  <si>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</si>
  <si>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</si>
  <si>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</si>
  <si>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</si>
  <si>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</si>
  <si>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</si>
  <si>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</si>
  <si>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</si>
  <si>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</si>
  <si>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</si>
  <si>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</si>
  <si>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</si>
  <si>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</si>
  <si>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</si>
  <si>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</si>
  <si>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</si>
  <si>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</si>
  <si>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</si>
  <si>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</si>
  <si>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</si>
  <si>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</si>
  <si>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</si>
  <si>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</si>
  <si>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</si>
  <si>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</si>
  <si>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</si>
  <si>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</si>
  <si>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</si>
  <si>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</si>
  <si>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</si>
  <si>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</si>
  <si>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</si>
  <si>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</si>
  <si>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</si>
  <si>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</si>
  <si>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</si>
  <si>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</si>
  <si>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</si>
  <si>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</si>
  <si>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</si>
  <si>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</si>
  <si>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</si>
  <si>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</si>
  <si>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</si>
  <si>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</si>
  <si>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</si>
  <si>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</si>
  <si>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</si>
  <si>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</si>
  <si>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</si>
  <si>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</si>
  <si>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</si>
  <si>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</si>
  <si>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</si>
  <si>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</si>
  <si>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</si>
  <si>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</si>
  <si>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</si>
  <si>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</si>
  <si>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</si>
  <si>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</si>
  <si>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</si>
  <si>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</si>
  <si>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</si>
  <si>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</si>
  <si>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</si>
  <si>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</si>
  <si>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</si>
  <si>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</si>
  <si>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</si>
  <si>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</si>
  <si>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</si>
  <si>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</si>
  <si>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</si>
  <si>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</si>
  <si>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</si>
  <si>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</si>
  <si>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</si>
  <si>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</si>
  <si>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</si>
  <si>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</si>
  <si>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</si>
  <si>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</si>
  <si>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</si>
  <si>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</si>
  <si>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</si>
  <si>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</si>
  <si>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</si>
  <si>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</si>
  <si>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</si>
  <si>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</si>
  <si>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</si>
  <si>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</si>
  <si>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</si>
  <si>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</si>
  <si>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</si>
  <si>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</si>
  <si>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</si>
  <si>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</si>
  <si>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</si>
  <si>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</si>
  <si>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</si>
  <si>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</si>
  <si>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</si>
  <si>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</si>
  <si>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</si>
  <si>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</si>
  <si>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</si>
  <si>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</si>
  <si>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</si>
  <si>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</si>
  <si>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</si>
  <si>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</si>
  <si>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</si>
  <si>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</si>
  <si>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</si>
  <si>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</si>
  <si>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</si>
  <si>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</si>
  <si>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</si>
  <si>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</si>
  <si>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</si>
  <si>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</si>
  <si>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</si>
  <si>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</si>
  <si>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</si>
  <si>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</si>
  <si>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</si>
  <si>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</si>
  <si>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</si>
  <si>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</si>
  <si>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</si>
  <si>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</si>
  <si>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</si>
  <si>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</si>
  <si>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</si>
  <si>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</si>
  <si>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</si>
  <si>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</si>
  <si>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</si>
  <si>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</si>
  <si>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</si>
  <si>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</si>
  <si>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</si>
  <si>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</si>
  <si>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</si>
  <si>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</si>
  <si>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</si>
  <si>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</si>
  <si>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</si>
  <si>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</si>
  <si>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</si>
  <si>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</si>
  <si>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</si>
  <si>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</si>
  <si>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</si>
  <si>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</si>
  <si>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</si>
  <si>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</si>
  <si>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</si>
  <si>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</si>
  <si>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</si>
  <si>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</si>
  <si>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</si>
  <si>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</si>
  <si>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</si>
  <si>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</si>
  <si>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</si>
  <si>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</si>
  <si>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</si>
  <si>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</si>
  <si>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</si>
  <si>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</si>
  <si>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</si>
  <si>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</si>
  <si>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</si>
  <si>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</si>
  <si>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</si>
  <si>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</si>
  <si>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</si>
  <si>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</si>
  <si>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</si>
  <si>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</si>
  <si>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</si>
  <si>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</si>
  <si>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</si>
  <si>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</si>
  <si>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</si>
  <si>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</si>
  <si>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</si>
  <si>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</si>
  <si>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</si>
  <si>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</si>
  <si>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</si>
  <si>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</si>
  <si>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</si>
  <si>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</si>
  <si>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</si>
  <si>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</si>
  <si>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</si>
  <si>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</si>
  <si>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</si>
  <si>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</si>
  <si>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</si>
  <si>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</si>
  <si>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</si>
  <si>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</si>
  <si>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</si>
  <si>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</si>
  <si>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</si>
  <si>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</si>
  <si>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</si>
  <si>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</si>
  <si>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</si>
  <si>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</si>
  <si>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</si>
  <si>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</si>
  <si>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</si>
  <si>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</si>
  <si>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</si>
  <si>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</si>
  <si>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</si>
  <si>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</si>
  <si>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</si>
  <si>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</si>
  <si>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</si>
  <si>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</si>
  <si>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</si>
  <si>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</si>
  <si>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</si>
  <si>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</si>
  <si>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</si>
  <si>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</si>
  <si>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</si>
  <si>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</si>
  <si>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</si>
  <si>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</si>
  <si>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</si>
  <si>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</si>
  <si>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</si>
  <si>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</si>
  <si>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</si>
  <si>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</si>
  <si>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</si>
  <si>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</si>
  <si>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</si>
  <si>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</si>
  <si>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</si>
  <si>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</si>
  <si>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</si>
  <si>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</si>
  <si>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</si>
  <si>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</si>
  <si>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</si>
  <si>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</si>
  <si>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</si>
  <si>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</si>
  <si>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</si>
  <si>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</si>
  <si>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</si>
  <si>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</si>
  <si>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</si>
  <si>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</si>
  <si>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</si>
  <si>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</si>
  <si>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</si>
  <si>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</si>
  <si>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</si>
  <si>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</si>
  <si>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</si>
  <si>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</si>
  <si>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</si>
  <si>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</si>
  <si>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</si>
  <si>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</si>
  <si>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</si>
  <si>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</si>
  <si>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</si>
  <si>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</si>
  <si>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</si>
  <si>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</si>
  <si>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</si>
  <si>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</si>
  <si>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</si>
  <si>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</si>
  <si>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</si>
  <si>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</si>
  <si>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</si>
  <si>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</si>
  <si>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</si>
  <si>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</si>
  <si>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</si>
  <si>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</si>
  <si>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</si>
  <si>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</si>
  <si>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</si>
  <si>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</si>
  <si>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</si>
  <si>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</si>
  <si>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</si>
  <si>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</si>
  <si>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</si>
  <si>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</si>
  <si>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</si>
  <si>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</si>
  <si>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</si>
  <si>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</si>
  <si>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</si>
  <si>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</si>
  <si>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</si>
  <si>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</si>
  <si>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</si>
  <si>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</si>
  <si>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</si>
  <si>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</si>
  <si>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</si>
  <si>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</si>
  <si>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</si>
  <si>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</si>
  <si>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</si>
  <si>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</si>
  <si>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</si>
  <si>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</si>
  <si>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</si>
  <si>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</si>
  <si>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</si>
  <si>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</si>
  <si>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</si>
  <si>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</si>
  <si>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</si>
  <si>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</si>
  <si>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</si>
  <si>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</si>
  <si>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</si>
  <si>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</si>
  <si>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</si>
  <si>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</si>
  <si>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</si>
  <si>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</si>
  <si>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</si>
  <si>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</si>
  <si>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</si>
  <si>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</si>
  <si>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</si>
  <si>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</si>
  <si>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</si>
  <si>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</si>
  <si>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</si>
  <si>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</si>
  <si>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</si>
  <si>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</si>
  <si>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</si>
  <si>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</si>
  <si>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</si>
  <si>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</si>
  <si>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</si>
  <si>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</si>
  <si>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</si>
  <si>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</si>
  <si>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</si>
  <si>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</si>
  <si>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</si>
  <si>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</si>
  <si>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</si>
  <si>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</si>
  <si>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</si>
  <si>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</si>
  <si>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</si>
  <si>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</si>
  <si>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</si>
  <si>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</si>
  <si>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</si>
  <si>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</si>
  <si>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</si>
  <si>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</si>
  <si>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</si>
  <si>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</si>
  <si>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</si>
  <si>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</si>
  <si>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</si>
  <si>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</si>
  <si>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</si>
  <si>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</si>
  <si>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</si>
  <si>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</si>
  <si>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</si>
  <si>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</si>
  <si>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</si>
  <si>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</si>
  <si>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</si>
  <si>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</si>
  <si>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</si>
  <si>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</si>
  <si>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</si>
  <si>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</si>
  <si>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</si>
  <si>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</si>
  <si>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</si>
  <si>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</si>
  <si>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</si>
  <si>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</si>
  <si>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</si>
  <si>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</si>
  <si>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</si>
  <si>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</si>
  <si>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</si>
  <si>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</si>
  <si>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</si>
  <si>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</si>
  <si>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</si>
  <si>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</si>
  <si>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</si>
  <si>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</si>
  <si>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</si>
  <si>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</si>
  <si>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</si>
  <si>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</si>
  <si>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</si>
  <si>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</si>
  <si>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</si>
  <si>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</si>
  <si>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</si>
  <si>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</si>
  <si>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</si>
  <si>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</si>
  <si>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</si>
  <si>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</si>
  <si>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</si>
  <si>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</si>
  <si>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</si>
  <si>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</si>
  <si>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</si>
  <si>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</si>
  <si>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</si>
  <si>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</si>
  <si>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</si>
  <si>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</si>
  <si>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</si>
  <si>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</si>
  <si>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</si>
  <si>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</si>
  <si>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</si>
  <si>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</si>
  <si>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</si>
  <si>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</si>
  <si>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</si>
  <si>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</si>
  <si>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</si>
  <si>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</si>
  <si>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</si>
  <si>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</si>
  <si>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</si>
  <si>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</si>
  <si>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</si>
  <si>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</si>
  <si>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</si>
  <si>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</si>
  <si>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</si>
  <si>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</si>
  <si>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</si>
  <si>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</si>
  <si>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</si>
  <si>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</si>
  <si>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</si>
  <si>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</si>
  <si>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</si>
  <si>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</si>
  <si>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</si>
  <si>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</si>
  <si>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</si>
  <si>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</si>
  <si>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</si>
  <si>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</si>
  <si>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</si>
  <si>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</si>
  <si>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</si>
  <si>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</si>
  <si>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</si>
  <si>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</si>
  <si>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</si>
  <si>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</si>
  <si>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</si>
  <si>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</si>
  <si>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</si>
  <si>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</si>
  <si>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</si>
  <si>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</si>
  <si>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</si>
  <si>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</si>
  <si>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</si>
  <si>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</si>
  <si>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</si>
  <si>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</si>
  <si>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</si>
  <si>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</si>
  <si>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</si>
  <si>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</si>
  <si>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</si>
  <si>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</si>
  <si>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</si>
  <si>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</si>
  <si>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</si>
  <si>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</si>
  <si>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</si>
  <si>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</si>
  <si>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</si>
  <si>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</si>
  <si>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</si>
  <si>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</si>
  <si>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</si>
  <si>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</si>
  <si>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</si>
  <si>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</si>
  <si>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</si>
  <si>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</si>
  <si>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</si>
  <si>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</si>
  <si>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</si>
  <si>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</si>
  <si>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</si>
  <si>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</si>
  <si>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</si>
  <si>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</si>
  <si>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</si>
  <si>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</si>
  <si>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</si>
  <si>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</si>
  <si>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</si>
  <si>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</si>
  <si>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</si>
  <si>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</si>
  <si>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</si>
  <si>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</si>
  <si>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</si>
  <si>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</si>
  <si>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</si>
  <si>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</si>
  <si>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</si>
  <si>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</si>
  <si>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</si>
  <si>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</si>
  <si>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</si>
  <si>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</si>
  <si>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</si>
  <si>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</si>
  <si>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</si>
  <si>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</si>
  <si>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</si>
  <si>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</si>
  <si>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</si>
  <si>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</si>
  <si>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</si>
  <si>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</si>
  <si>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</si>
  <si>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</si>
  <si>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</si>
  <si>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</si>
  <si>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</si>
  <si>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</si>
  <si>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</si>
  <si>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</si>
  <si>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</si>
  <si>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</si>
  <si>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</si>
  <si>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</si>
  <si>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</si>
  <si>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</si>
  <si>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</si>
  <si>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</si>
  <si>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</si>
  <si>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</si>
  <si>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</si>
  <si>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</si>
  <si>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</si>
  <si>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</si>
  <si>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</si>
  <si>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</si>
  <si>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</si>
  <si>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</si>
  <si>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</si>
  <si>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</si>
  <si>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</si>
  <si>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</si>
  <si>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</si>
  <si>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</si>
  <si>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</si>
  <si>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</si>
  <si>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</si>
  <si>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</si>
  <si>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</si>
  <si>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</si>
  <si>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</si>
  <si>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</si>
  <si>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</si>
  <si>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</si>
  <si>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</si>
  <si>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</si>
  <si>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</si>
  <si>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</si>
  <si>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</si>
  <si>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</si>
  <si>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</si>
  <si>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</si>
  <si>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</si>
  <si>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</si>
  <si>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</si>
  <si>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</si>
  <si>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</si>
  <si>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</si>
  <si>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</si>
  <si>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</si>
  <si>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</si>
  <si>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</si>
  <si>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</si>
  <si>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</si>
  <si>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</si>
  <si>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</si>
  <si>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</si>
  <si>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</si>
  <si>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</si>
  <si>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</si>
  <si>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</si>
  <si>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</si>
  <si>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</si>
  <si>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</si>
  <si>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</si>
  <si>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</si>
  <si>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</si>
  <si>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</si>
  <si>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</si>
  <si>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</si>
  <si>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</si>
  <si>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</si>
  <si>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</si>
  <si>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</si>
  <si>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</si>
  <si>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</si>
  <si>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</si>
  <si>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</si>
  <si>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</si>
  <si>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</si>
  <si>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</si>
  <si>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</si>
  <si>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</si>
  <si>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</si>
  <si>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</si>
  <si>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</si>
  <si>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</si>
  <si>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</si>
  <si>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</si>
  <si>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</si>
  <si>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</si>
  <si>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</si>
  <si>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</si>
  <si>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</si>
  <si>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</si>
  <si>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</si>
  <si>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</si>
  <si>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</si>
  <si>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</si>
  <si>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</si>
  <si>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</si>
  <si>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</si>
  <si>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</si>
  <si>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</si>
  <si>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</si>
  <si>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</si>
  <si>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</si>
  <si>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</si>
  <si>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</si>
  <si>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</si>
  <si>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</si>
  <si>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</si>
  <si>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</si>
  <si>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</si>
  <si>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</si>
  <si>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</si>
  <si>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</si>
  <si>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</si>
  <si>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</si>
  <si>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</si>
  <si>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</si>
  <si>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</si>
  <si>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</si>
  <si>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</si>
  <si>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</si>
  <si>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</si>
  <si>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</si>
  <si>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</si>
  <si>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</si>
  <si>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</si>
  <si>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</si>
  <si>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</si>
  <si>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</si>
  <si>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</si>
  <si>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</si>
  <si>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</si>
  <si>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</si>
  <si>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</si>
  <si>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</si>
  <si>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</si>
  <si>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</si>
  <si>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</si>
  <si>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</si>
  <si>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</si>
  <si>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</si>
  <si>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</si>
  <si>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</si>
  <si>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</si>
  <si>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</si>
  <si>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</si>
  <si>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</si>
  <si>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</si>
  <si>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</si>
  <si>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</si>
  <si>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</si>
  <si>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</si>
  <si>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</si>
  <si>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</si>
  <si>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</si>
  <si>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</si>
  <si>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</si>
  <si>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</si>
  <si>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</si>
  <si>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</si>
  <si>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</si>
  <si>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</si>
  <si>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</si>
  <si>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</si>
  <si>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</si>
  <si>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</si>
  <si>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</si>
  <si>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</si>
  <si>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</si>
  <si>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</si>
  <si>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</si>
  <si>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</si>
  <si>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</si>
  <si>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</si>
  <si>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</si>
  <si>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</si>
  <si>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</si>
  <si>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</si>
  <si>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</si>
  <si>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</si>
  <si>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</si>
  <si>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</si>
  <si>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</si>
  <si>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</si>
  <si>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</si>
  <si>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</si>
  <si>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</si>
  <si>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</si>
  <si>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</si>
  <si>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</si>
  <si>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</si>
  <si>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</si>
  <si>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</si>
  <si>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</si>
  <si>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</si>
  <si>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</si>
  <si>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</si>
  <si>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</si>
  <si>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</si>
  <si>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</si>
  <si>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</si>
  <si>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</si>
  <si>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</si>
  <si>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</si>
  <si>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</si>
  <si>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</si>
  <si>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</si>
  <si>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</si>
  <si>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</si>
  <si>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</si>
  <si>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</si>
  <si>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</si>
  <si>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</si>
  <si>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</si>
  <si>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</si>
  <si>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</si>
  <si>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</si>
  <si>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</si>
  <si>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</si>
  <si>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</si>
  <si>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</si>
  <si>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</si>
  <si>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</si>
  <si>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</si>
  <si>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</si>
  <si>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</si>
  <si>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</si>
  <si>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</si>
  <si>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</si>
  <si>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</si>
  <si>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</si>
  <si>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</si>
  <si>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</si>
  <si>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</si>
  <si>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</si>
  <si>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</si>
  <si>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</si>
  <si>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</si>
  <si>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</si>
  <si>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</si>
  <si>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</si>
  <si>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</si>
  <si>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</si>
  <si>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</si>
  <si>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</si>
  <si>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</si>
  <si>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</si>
  <si>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</si>
  <si>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</si>
  <si>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</si>
  <si>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</si>
  <si>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</si>
  <si>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</si>
  <si>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</si>
  <si>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</si>
  <si>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</si>
  <si>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</si>
  <si>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</si>
  <si>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</si>
  <si>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</si>
  <si>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</si>
  <si>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</si>
  <si>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</si>
  <si>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</si>
  <si>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</si>
  <si>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</si>
  <si>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</si>
  <si>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</si>
  <si>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</si>
  <si>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</si>
  <si>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</si>
  <si>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</si>
  <si>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</si>
  <si>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</si>
  <si>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</si>
  <si>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</si>
  <si>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</si>
  <si>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</si>
  <si>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</si>
  <si>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</si>
  <si>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</si>
  <si>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</si>
  <si>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</si>
  <si>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</si>
  <si>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</si>
  <si>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</si>
  <si>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</si>
  <si>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</si>
  <si>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</si>
  <si>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</si>
  <si>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</si>
  <si>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</si>
  <si>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</si>
  <si>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</si>
  <si>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</si>
  <si>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</si>
  <si>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</si>
  <si>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</si>
  <si>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</si>
  <si>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</si>
  <si>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</si>
  <si>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</si>
  <si>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</si>
  <si>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</si>
  <si>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</si>
  <si>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</si>
  <si>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</si>
  <si>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</si>
  <si>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</si>
  <si>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</si>
  <si>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</si>
  <si>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</si>
  <si>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</si>
  <si>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</si>
  <si>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</si>
  <si>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</si>
  <si>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</si>
  <si>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</si>
  <si>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</si>
  <si>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</si>
  <si>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</si>
  <si>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</si>
  <si>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</si>
  <si>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</si>
  <si>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</si>
  <si>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</si>
  <si>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</si>
  <si>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</si>
  <si>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</si>
  <si>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</si>
  <si>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</si>
  <si>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</si>
  <si>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</si>
  <si>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</si>
  <si>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</si>
  <si>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</si>
  <si>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</si>
  <si>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</si>
  <si>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</si>
  <si>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</si>
  <si>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</si>
  <si>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</si>
  <si>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</si>
  <si>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</si>
  <si>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</si>
  <si>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</si>
  <si>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</si>
  <si>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</si>
  <si>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</si>
  <si>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</si>
  <si>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</si>
  <si>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</si>
  <si>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</si>
  <si>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</si>
  <si>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</si>
  <si>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</si>
  <si>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</si>
  <si>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</si>
  <si>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</si>
  <si>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</si>
  <si>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</si>
  <si>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</si>
  <si>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</si>
  <si>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</si>
  <si>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</si>
  <si>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</si>
  <si>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</si>
  <si>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</si>
  <si>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</si>
  <si>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</si>
  <si>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</si>
  <si>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</si>
  <si>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</si>
  <si>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</si>
  <si>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</si>
  <si>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</si>
  <si>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</si>
  <si>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</si>
  <si>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</si>
  <si>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</si>
  <si>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</si>
  <si>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</si>
  <si>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</si>
  <si>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</si>
  <si>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</si>
  <si>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</si>
  <si>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</si>
  <si>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</si>
  <si>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</si>
  <si>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</si>
  <si>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</si>
  <si>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</si>
  <si>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</si>
  <si>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</si>
  <si>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</si>
  <si>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</si>
  <si>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</si>
  <si>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</si>
  <si>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</si>
  <si>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</si>
  <si>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</si>
  <si>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</si>
  <si>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</si>
  <si>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</si>
  <si>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</si>
  <si>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</si>
  <si>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</si>
  <si>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</si>
  <si>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</si>
  <si>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</si>
  <si>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</si>
  <si>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</si>
  <si>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</si>
  <si>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</si>
  <si>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</si>
  <si>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</si>
  <si>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</si>
  <si>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</si>
  <si>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</si>
  <si>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</si>
  <si>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</si>
  <si>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</si>
  <si>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</si>
  <si>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</si>
  <si>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</si>
  <si>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</si>
  <si>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</si>
  <si>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</si>
  <si>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</si>
  <si>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</si>
  <si>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</si>
  <si>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</si>
  <si>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</si>
  <si>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</si>
  <si>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</si>
  <si>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</si>
  <si>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</si>
  <si>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</si>
  <si>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</si>
  <si>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</si>
  <si>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</si>
  <si>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</si>
  <si>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</si>
  <si>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</si>
  <si>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</si>
  <si>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</si>
  <si>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</si>
  <si>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</si>
  <si>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</si>
  <si>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</si>
  <si>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</si>
  <si>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</si>
  <si>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</si>
  <si>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</si>
  <si>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</si>
  <si>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</si>
  <si>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</si>
  <si>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</si>
  <si>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</si>
  <si>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</si>
  <si>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</si>
  <si>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</si>
  <si>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</si>
  <si>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</si>
  <si>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</si>
  <si>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</si>
  <si>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</si>
  <si>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</si>
  <si>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</si>
  <si>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</si>
  <si>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</si>
  <si>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</si>
  <si>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</si>
  <si>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</si>
  <si>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</si>
  <si>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</si>
  <si>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</si>
  <si>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</si>
  <si>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</si>
  <si>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</si>
  <si>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</si>
  <si>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</si>
  <si>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</si>
  <si>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</si>
  <si>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</si>
  <si>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</si>
  <si>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</si>
  <si>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</si>
  <si>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</si>
  <si>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</si>
  <si>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</si>
  <si>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</si>
  <si>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</si>
  <si>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</si>
  <si>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</si>
  <si>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</si>
  <si>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</si>
  <si>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</si>
  <si>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</si>
  <si>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</si>
  <si>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</si>
  <si>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</si>
  <si>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</si>
  <si>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</si>
  <si>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</si>
  <si>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</si>
  <si>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</si>
  <si>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</si>
  <si>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</si>
  <si>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</si>
  <si>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</si>
  <si>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</si>
  <si>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</si>
  <si>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</si>
  <si>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</si>
  <si>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</si>
  <si>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</si>
  <si>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</si>
  <si>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</si>
  <si>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</si>
  <si>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</si>
  <si>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</si>
  <si>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</si>
  <si>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</si>
  <si>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</si>
  <si>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</si>
  <si>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</si>
  <si>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</si>
  <si>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</si>
  <si>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</si>
  <si>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</si>
  <si>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</si>
  <si>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</si>
  <si>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</si>
  <si>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</si>
  <si>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</si>
  <si>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</si>
  <si>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</si>
  <si>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</si>
  <si>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</si>
  <si>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</si>
  <si>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</si>
  <si>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</si>
  <si>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</si>
  <si>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</si>
  <si>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</si>
  <si>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</si>
  <si>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</si>
  <si>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</si>
  <si>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</si>
  <si>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</si>
  <si>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</si>
  <si>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</si>
  <si>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</si>
  <si>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</si>
  <si>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</si>
  <si>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</si>
  <si>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</si>
  <si>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</si>
  <si>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</si>
  <si>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</si>
  <si>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</si>
  <si>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</si>
  <si>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</si>
  <si>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</si>
  <si>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</si>
  <si>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</si>
  <si>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</si>
  <si>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</si>
  <si>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</si>
  <si>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</si>
  <si>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</si>
  <si>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</si>
  <si>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</si>
  <si>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</si>
  <si>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</si>
  <si>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</si>
  <si>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</si>
  <si>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</si>
  <si>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</si>
  <si>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</si>
  <si>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</si>
  <si>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</si>
  <si>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</si>
  <si>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</si>
  <si>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</si>
  <si>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</si>
  <si>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</si>
  <si>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</si>
  <si>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</si>
  <si>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</si>
  <si>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</si>
  <si>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</si>
  <si>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</si>
  <si>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</si>
  <si>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</si>
  <si>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</si>
  <si>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</si>
  <si>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</si>
  <si>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</si>
  <si>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</si>
  <si>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</si>
  <si>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</si>
  <si>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</si>
  <si>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</si>
  <si>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</si>
  <si>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</si>
  <si>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</si>
  <si>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</si>
  <si>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</si>
  <si>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</si>
  <si>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</si>
  <si>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</si>
  <si>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</si>
  <si>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</si>
  <si>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</si>
  <si>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</si>
  <si>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</si>
  <si>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</si>
  <si>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</si>
  <si>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</si>
  <si>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</si>
  <si>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</si>
  <si>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</si>
  <si>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</si>
  <si>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</si>
  <si>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</si>
  <si>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</si>
  <si>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</si>
  <si>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</si>
  <si>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</si>
  <si>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</si>
  <si>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</si>
  <si>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</si>
  <si>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</si>
  <si>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</si>
  <si>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</si>
  <si>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</si>
  <si>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</si>
  <si>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</si>
  <si>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</si>
  <si>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</si>
  <si>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</si>
  <si>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</si>
  <si>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</si>
  <si>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</si>
  <si>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</si>
  <si>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</si>
  <si>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</si>
  <si>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</si>
  <si>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</si>
  <si>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</si>
  <si>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</si>
  <si>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</si>
  <si>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</si>
  <si>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</si>
  <si>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</si>
  <si>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</si>
  <si>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</si>
  <si>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</si>
  <si>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</si>
  <si>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</si>
  <si>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</si>
  <si>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</si>
  <si>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</si>
  <si>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</si>
  <si>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</si>
  <si>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</si>
  <si>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</si>
  <si>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</si>
  <si>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</si>
  <si>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</si>
  <si>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</si>
  <si>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</si>
  <si>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</si>
  <si>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</si>
  <si>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</si>
  <si>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</si>
  <si>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</si>
  <si>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</si>
  <si>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</si>
  <si>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</si>
  <si>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</si>
  <si>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</si>
  <si>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</si>
  <si>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</si>
  <si>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</si>
  <si>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</si>
  <si>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</si>
  <si>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</si>
  <si>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</si>
  <si>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</si>
  <si>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</si>
  <si>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</si>
  <si>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</si>
  <si>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</si>
  <si>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</si>
  <si>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</si>
  <si>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</si>
  <si>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</si>
  <si>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</si>
  <si>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</si>
  <si>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</si>
  <si>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</si>
  <si>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</si>
  <si>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</si>
  <si>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</si>
  <si>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</si>
  <si>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</si>
  <si>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</si>
  <si>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</si>
  <si>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</si>
  <si>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</si>
  <si>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</si>
  <si>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</si>
  <si>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</si>
  <si>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</si>
  <si>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</si>
  <si>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</si>
  <si>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</si>
  <si>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</si>
  <si>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</si>
  <si>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</si>
  <si>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</si>
  <si>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</si>
  <si>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</si>
  <si>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</si>
  <si>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</si>
  <si>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</si>
  <si>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</si>
  <si>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</si>
  <si>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</si>
  <si>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</si>
  <si>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</si>
  <si>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</si>
  <si>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</si>
  <si>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</si>
  <si>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</si>
  <si>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</si>
  <si>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</si>
  <si>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</si>
  <si>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</si>
  <si>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</si>
  <si>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</si>
  <si>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</si>
  <si>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</si>
  <si>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</si>
  <si>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</si>
  <si>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</si>
  <si>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</si>
  <si>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</si>
  <si>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</si>
  <si>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</si>
  <si>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</si>
  <si>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</si>
  <si>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</si>
  <si>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</si>
  <si>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</si>
  <si>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</si>
  <si>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</si>
  <si>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</si>
  <si>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</si>
  <si>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</si>
  <si>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</si>
  <si>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</si>
  <si>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</si>
  <si>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</si>
  <si>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</si>
  <si>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</si>
  <si>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</si>
  <si>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</si>
  <si>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</si>
  <si>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</si>
  <si>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</si>
  <si>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</si>
  <si>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</si>
  <si>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</si>
  <si>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</si>
  <si>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</si>
  <si>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</si>
  <si>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</si>
  <si>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</si>
  <si>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</si>
  <si>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</si>
  <si>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</si>
  <si>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</si>
  <si>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</si>
  <si>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</si>
  <si>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</si>
  <si>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</si>
  <si>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</si>
  <si>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</si>
  <si>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</si>
  <si>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</si>
  <si>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</si>
  <si>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</si>
  <si>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</si>
  <si>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</si>
  <si>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</si>
  <si>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</si>
  <si>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</si>
  <si>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</si>
  <si>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</si>
  <si>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</si>
  <si>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</si>
  <si>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</si>
  <si>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</si>
  <si>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</si>
  <si>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</si>
  <si>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</si>
  <si>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</si>
  <si>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</si>
  <si>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</si>
  <si>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</si>
  <si>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</si>
  <si>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</si>
  <si>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</si>
  <si>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</si>
  <si>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</si>
  <si>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</si>
  <si>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</si>
  <si>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</si>
  <si>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</si>
  <si>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</si>
  <si>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</si>
  <si>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</si>
  <si>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</si>
  <si>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</si>
  <si>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</si>
  <si>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</si>
  <si>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</si>
  <si>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</si>
  <si>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</si>
  <si>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</si>
  <si>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</si>
  <si>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</si>
  <si>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</si>
  <si>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</si>
  <si>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</si>
  <si>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</si>
  <si>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</si>
  <si>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</si>
  <si>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</si>
  <si>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</si>
  <si>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</si>
  <si>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</si>
  <si>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</si>
  <si>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</si>
  <si>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</si>
  <si>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</si>
  <si>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</si>
  <si>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</si>
  <si>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</si>
  <si>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</si>
  <si>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</si>
  <si>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</si>
  <si>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</si>
  <si>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</si>
  <si>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</si>
  <si>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</si>
  <si>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</si>
  <si>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</si>
  <si>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</si>
  <si>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</si>
  <si>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</si>
  <si>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</si>
  <si>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</si>
  <si>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</si>
  <si>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</si>
  <si>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</si>
  <si>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</si>
  <si>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</si>
  <si>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</si>
  <si>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</si>
  <si>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</si>
  <si>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</si>
  <si>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</si>
  <si>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</si>
  <si>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</si>
  <si>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</si>
  <si>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</si>
  <si>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</si>
  <si>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</si>
  <si>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</si>
  <si>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</si>
  <si>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</si>
  <si>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</si>
  <si>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</si>
  <si>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</si>
  <si>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</si>
  <si>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</si>
  <si>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</si>
  <si>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</si>
  <si>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</si>
  <si>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</si>
  <si>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</si>
  <si>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</si>
  <si>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</si>
  <si>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</si>
  <si>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</si>
  <si>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</si>
  <si>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</si>
  <si>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</si>
  <si>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</si>
  <si>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</si>
  <si>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</si>
  <si>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</si>
  <si>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</si>
  <si>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</si>
  <si>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</si>
  <si>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</si>
  <si>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</si>
  <si>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</si>
  <si>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</si>
  <si>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</si>
  <si>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</si>
  <si>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</si>
  <si>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</si>
  <si>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</si>
  <si>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</si>
  <si>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</si>
  <si>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</si>
  <si>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</si>
  <si>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</si>
  <si>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</si>
  <si>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</si>
  <si>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</si>
  <si>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</si>
  <si>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</si>
  <si>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</si>
  <si>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</si>
  <si>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</si>
  <si>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</si>
  <si>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</si>
  <si>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</si>
  <si>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</si>
  <si>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</si>
  <si>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</si>
  <si>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</si>
  <si>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</si>
  <si>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</si>
  <si>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</si>
  <si>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</si>
  <si>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</si>
  <si>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</si>
  <si>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</si>
  <si>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</si>
  <si>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</si>
  <si>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</si>
  <si>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</si>
  <si>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</si>
  <si>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</si>
  <si>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</si>
  <si>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</si>
  <si>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</si>
  <si>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</si>
  <si>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</si>
  <si>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</si>
  <si>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</si>
  <si>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</si>
  <si>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</si>
  <si>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</si>
  <si>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</si>
  <si>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</si>
  <si>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</si>
  <si>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</si>
  <si>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</si>
  <si>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</si>
  <si>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</si>
  <si>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</si>
  <si>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</si>
  <si>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</si>
  <si>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</si>
  <si>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</si>
  <si>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</si>
  <si>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</si>
  <si>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</si>
  <si>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</si>
  <si>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</si>
  <si>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</si>
  <si>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</si>
  <si>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</si>
  <si>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</si>
  <si>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</si>
  <si>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</si>
  <si>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</si>
  <si>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</si>
  <si>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</si>
  <si>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</si>
  <si>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</si>
  <si>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</si>
  <si>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</si>
  <si>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</si>
  <si>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</si>
  <si>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</si>
  <si>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</si>
  <si>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</si>
  <si>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</si>
  <si>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</si>
  <si>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</si>
  <si>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</si>
  <si>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</si>
  <si>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</si>
  <si>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</si>
  <si>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</si>
  <si>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</si>
  <si>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</si>
  <si>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</si>
  <si>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</si>
  <si>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</si>
  <si>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</si>
  <si>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</si>
  <si>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</si>
  <si>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</si>
  <si>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</si>
  <si>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</si>
  <si>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</si>
  <si>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</si>
  <si>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</si>
  <si>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</si>
  <si>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</si>
  <si>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</si>
  <si>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</si>
  <si>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</si>
  <si>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</si>
  <si>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</si>
  <si>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</si>
  <si>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</si>
  <si>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</si>
  <si>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</si>
  <si>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</si>
  <si>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</si>
  <si>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</si>
  <si>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</si>
  <si>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</si>
  <si>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</si>
  <si>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</si>
  <si>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</si>
  <si>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</si>
  <si>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</si>
  <si>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</si>
  <si>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</si>
  <si>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</si>
  <si>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</si>
  <si>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</si>
  <si>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</si>
  <si>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</si>
  <si>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</si>
  <si>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</si>
  <si>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</si>
  <si>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</si>
  <si>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</si>
  <si>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</si>
  <si>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</si>
  <si>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</si>
  <si>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</si>
  <si>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</si>
  <si>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</si>
  <si>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</si>
  <si>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</si>
  <si>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</si>
  <si>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</si>
  <si>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</si>
  <si>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</si>
  <si>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</si>
  <si>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</si>
  <si>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</si>
  <si>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</si>
  <si>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</si>
  <si>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</si>
  <si>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</si>
  <si>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</si>
  <si>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</si>
  <si>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</si>
  <si>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</si>
  <si>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</si>
  <si>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</si>
  <si>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</si>
  <si>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</si>
  <si>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</si>
  <si>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</si>
  <si>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</si>
  <si>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</si>
  <si>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</si>
  <si>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</si>
  <si>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</si>
  <si>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</si>
  <si>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</si>
  <si>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</si>
  <si>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</si>
  <si>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</si>
  <si>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</si>
  <si>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</si>
  <si>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</si>
  <si>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</si>
  <si>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</si>
  <si>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</si>
  <si>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</si>
  <si>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</si>
  <si>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</si>
  <si>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</si>
  <si>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</si>
  <si>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</si>
  <si>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</si>
  <si>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</si>
  <si>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</si>
  <si>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</si>
  <si>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</si>
  <si>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</si>
  <si>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</si>
  <si>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</si>
  <si>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</si>
  <si>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</si>
  <si>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</si>
  <si>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</si>
  <si>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</si>
  <si>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</si>
  <si>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</si>
  <si>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</si>
  <si>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</si>
  <si>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</si>
  <si>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</si>
  <si>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</si>
  <si>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</si>
  <si>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</si>
  <si>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</si>
  <si>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</si>
  <si>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</si>
  <si>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</si>
  <si>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</si>
  <si>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</si>
  <si>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</si>
  <si>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</si>
  <si>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</si>
  <si>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</si>
  <si>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</si>
  <si>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</si>
  <si>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</si>
  <si>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</si>
  <si>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</si>
  <si>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</si>
  <si>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</si>
  <si>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</si>
  <si>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</si>
  <si>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</si>
  <si>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</si>
  <si>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</si>
  <si>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</si>
  <si>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</si>
  <si>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</si>
  <si>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</si>
  <si>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</si>
  <si>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</si>
  <si>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</si>
  <si>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</si>
  <si>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</si>
  <si>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</si>
  <si>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</si>
  <si>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</si>
  <si>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</si>
  <si>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</si>
  <si>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</si>
  <si>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</si>
  <si>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</si>
  <si>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</si>
  <si>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</si>
  <si>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</si>
  <si>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</si>
  <si>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</si>
  <si>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</si>
  <si>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</si>
  <si>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</si>
  <si>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</si>
  <si>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</si>
  <si>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</si>
  <si>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</si>
  <si>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</si>
  <si>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</si>
  <si>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</si>
  <si>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</si>
  <si>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</si>
  <si>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</si>
  <si>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</si>
  <si>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</si>
  <si>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</si>
  <si>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</si>
  <si>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</si>
  <si>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</si>
  <si>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</si>
  <si>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</si>
  <si>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</si>
  <si>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</si>
  <si>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</si>
  <si>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</si>
  <si>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</si>
  <si>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</si>
  <si>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</si>
  <si>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</si>
  <si>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</si>
  <si>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</si>
  <si>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</si>
  <si>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</si>
  <si>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</si>
  <si>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</si>
  <si>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</si>
  <si>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</si>
  <si>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</si>
  <si>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</si>
  <si>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</si>
  <si>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</si>
  <si>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</si>
  <si>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</si>
  <si>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</si>
  <si>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</si>
  <si>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</si>
  <si>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</si>
  <si>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</si>
  <si>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</si>
  <si>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</si>
  <si>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</si>
  <si>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</si>
  <si>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</si>
  <si>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</si>
  <si>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</si>
  <si>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</si>
  <si>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</si>
  <si>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</si>
  <si>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</si>
  <si>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</si>
  <si>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</si>
  <si>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</si>
  <si>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</si>
  <si>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</si>
  <si>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</si>
  <si>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</si>
  <si>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</si>
  <si>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</si>
  <si>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</si>
  <si>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</si>
  <si>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</si>
  <si>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</si>
  <si>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</si>
  <si>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</si>
  <si>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</si>
  <si>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</si>
  <si>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</si>
  <si>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</si>
  <si>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</si>
  <si>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</si>
  <si>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</si>
  <si>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</si>
  <si>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</si>
  <si>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</si>
  <si>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</si>
  <si>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</si>
  <si>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</si>
  <si>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</si>
  <si>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</si>
  <si>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</si>
  <si>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</si>
  <si>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</si>
  <si>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</si>
  <si>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</si>
  <si>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</si>
  <si>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</si>
  <si>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</si>
  <si>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</si>
  <si>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</si>
  <si>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</si>
  <si>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</si>
  <si>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</si>
  <si>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</si>
  <si>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</si>
  <si>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</si>
  <si>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</si>
  <si>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</si>
  <si>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</si>
  <si>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</si>
  <si>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</si>
  <si>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</si>
  <si>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</si>
  <si>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</si>
  <si>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</si>
  <si>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</si>
  <si>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</si>
  <si>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</si>
  <si>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</si>
  <si>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</si>
  <si>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</si>
  <si>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</si>
  <si>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</si>
  <si>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</si>
  <si>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</si>
  <si>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</si>
  <si>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</si>
  <si>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</si>
  <si>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</si>
  <si>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</si>
  <si>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</si>
  <si>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</si>
  <si>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</si>
  <si>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</si>
  <si>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</si>
  <si>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</si>
  <si>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</si>
  <si>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</si>
  <si>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</si>
  <si>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</si>
  <si>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</si>
  <si>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</si>
  <si>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</si>
  <si>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</si>
  <si>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</si>
  <si>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</si>
  <si>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</si>
  <si>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</si>
  <si>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</si>
  <si>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</si>
  <si>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</si>
  <si>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</si>
  <si>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</si>
  <si>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</si>
  <si>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</si>
  <si>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</si>
  <si>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</si>
  <si>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</si>
  <si>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</si>
  <si>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</si>
  <si>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</si>
  <si>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</si>
  <si>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</si>
  <si>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</si>
  <si>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</si>
  <si>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</si>
  <si>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</si>
  <si>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</si>
  <si>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</si>
  <si>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</si>
  <si>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</si>
  <si>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</si>
  <si>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</si>
  <si>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</si>
  <si>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</si>
  <si>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</si>
  <si>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</si>
  <si>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</si>
  <si>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</si>
  <si>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</si>
  <si>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</si>
  <si>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</si>
  <si>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</si>
  <si>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</si>
  <si>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</si>
  <si>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</si>
  <si>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</si>
  <si>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</si>
  <si>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</si>
  <si>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</si>
  <si>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</si>
  <si>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</si>
  <si>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</si>
  <si>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</si>
  <si>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</si>
  <si>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</si>
  <si>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</si>
  <si>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</si>
  <si>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</si>
  <si>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</si>
  <si>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</si>
  <si>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</si>
  <si>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</si>
  <si>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</si>
  <si>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</si>
  <si>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</si>
  <si>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</si>
  <si>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</si>
  <si>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</si>
  <si>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</si>
  <si>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</si>
  <si>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</si>
  <si>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</si>
  <si>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</si>
  <si>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</si>
  <si>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</si>
  <si>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</si>
  <si>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</si>
  <si>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</si>
  <si>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</si>
  <si>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</si>
  <si>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</si>
  <si>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</si>
  <si>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</si>
  <si>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</si>
  <si>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</si>
  <si>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</si>
  <si>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</si>
  <si>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</si>
  <si>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</si>
  <si>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</si>
  <si>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</si>
  <si>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</si>
  <si>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</si>
  <si>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</si>
  <si>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</si>
  <si>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</si>
  <si>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</si>
  <si>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</si>
  <si>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</si>
  <si>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</si>
  <si>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</si>
  <si>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</si>
  <si>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</si>
  <si>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</si>
  <si>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</si>
  <si>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</si>
  <si>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</si>
  <si>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</si>
  <si>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</si>
  <si>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</si>
  <si>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</si>
  <si>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</si>
  <si>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</si>
  <si>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</si>
  <si>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</si>
  <si>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</si>
  <si>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</si>
  <si>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</si>
  <si>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</si>
  <si>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</si>
  <si>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</si>
  <si>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</si>
  <si>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</si>
  <si>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</si>
  <si>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</si>
  <si>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</si>
  <si>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</si>
  <si>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</si>
  <si>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</si>
  <si>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</si>
  <si>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</si>
  <si>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</si>
  <si>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</si>
  <si>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</si>
  <si>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</si>
  <si>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</si>
  <si>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</si>
  <si>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</si>
  <si>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</si>
  <si>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</si>
  <si>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</si>
  <si>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</si>
  <si>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</si>
  <si>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</si>
  <si>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</si>
  <si>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</si>
  <si>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</si>
  <si>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</si>
  <si>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</si>
  <si>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</si>
  <si>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</si>
  <si>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</si>
  <si>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</si>
  <si>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</si>
  <si>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</si>
  <si>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</si>
  <si>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</si>
  <si>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</si>
  <si>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</si>
  <si>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</si>
  <si>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</si>
  <si>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</si>
  <si>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</si>
  <si>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</si>
  <si>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</si>
  <si>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</si>
  <si>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</si>
  <si>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</si>
  <si>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</si>
  <si>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</si>
  <si>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</si>
  <si>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</si>
  <si>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</si>
  <si>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</si>
  <si>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</si>
  <si>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</si>
  <si>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</si>
  <si>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</si>
  <si>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</si>
  <si>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</si>
  <si>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</si>
  <si>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</si>
  <si>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</si>
  <si>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</si>
  <si>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</si>
  <si>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</si>
  <si>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</si>
  <si>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</si>
  <si>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</si>
  <si>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</si>
  <si>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</si>
  <si>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</si>
  <si>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</si>
  <si>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</si>
  <si>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</si>
  <si>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</si>
  <si>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</si>
  <si>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</si>
  <si>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</si>
  <si>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</si>
  <si>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</si>
  <si>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</si>
  <si>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</si>
  <si>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</si>
  <si>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</si>
  <si>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</si>
  <si>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</si>
  <si>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</si>
  <si>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</si>
  <si>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</si>
  <si>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</si>
  <si>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</si>
  <si>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</si>
  <si>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</si>
  <si>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</si>
  <si>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</si>
  <si>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</si>
  <si>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</si>
  <si>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</si>
  <si>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</si>
  <si>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</si>
  <si>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</si>
  <si>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</si>
  <si>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</si>
  <si>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</si>
  <si>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</si>
  <si>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</si>
  <si>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</si>
  <si>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</si>
  <si>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</si>
  <si>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</si>
  <si>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</si>
  <si>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</si>
  <si>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</si>
  <si>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</si>
  <si>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</si>
  <si>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</si>
  <si>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</si>
  <si>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</si>
  <si>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</si>
  <si>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</si>
  <si>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</si>
  <si>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</si>
  <si>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</si>
  <si>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</si>
  <si>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</si>
  <si>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</si>
  <si>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</si>
  <si>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</si>
  <si>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</si>
  <si>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</si>
  <si>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</si>
  <si>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</si>
  <si>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</si>
  <si>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</si>
  <si>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</si>
  <si>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</si>
  <si>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</si>
  <si>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</si>
  <si>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</si>
  <si>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</si>
  <si>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</si>
  <si>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</si>
  <si>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</si>
  <si>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</si>
  <si>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</si>
  <si>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</si>
  <si>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</si>
  <si>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</si>
  <si>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</si>
  <si>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</si>
  <si>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</si>
  <si>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</si>
  <si>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</si>
  <si>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</si>
  <si>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</si>
  <si>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</si>
  <si>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</si>
  <si>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</si>
  <si>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</si>
  <si>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</si>
  <si>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</si>
  <si>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</si>
  <si>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</si>
  <si>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</si>
  <si>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</si>
  <si>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</si>
  <si>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</si>
  <si>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</si>
  <si>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</si>
  <si>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</si>
  <si>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</si>
  <si>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</si>
  <si>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</si>
  <si>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</si>
  <si>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</si>
  <si>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</si>
  <si>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</si>
  <si>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</si>
  <si>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</si>
  <si>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</si>
  <si>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</si>
  <si>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</si>
  <si>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</si>
  <si>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</si>
  <si>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</si>
  <si>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</si>
  <si>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</si>
  <si>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</si>
  <si>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</si>
  <si>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</si>
  <si>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</si>
  <si>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</si>
  <si>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</si>
  <si>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</si>
  <si>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</si>
  <si>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</si>
  <si>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</si>
  <si>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</si>
  <si>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</si>
  <si>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</si>
  <si>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</si>
  <si>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</si>
  <si>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</si>
  <si>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</si>
  <si>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</si>
  <si>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</si>
  <si>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</si>
  <si>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</si>
  <si>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</si>
  <si>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</si>
  <si>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</si>
  <si>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</si>
  <si>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</si>
  <si>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</si>
  <si>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</si>
  <si>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</si>
  <si>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</si>
  <si>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</si>
  <si>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</si>
  <si>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</si>
  <si>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</si>
  <si>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</si>
  <si>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</si>
  <si>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</si>
  <si>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</si>
  <si>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</si>
  <si>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</si>
  <si>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</si>
  <si>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</si>
  <si>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</si>
  <si>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</si>
  <si>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</si>
  <si>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</si>
  <si>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</si>
  <si>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</si>
  <si>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</si>
  <si>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</si>
  <si>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</si>
  <si>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</si>
  <si>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</si>
  <si>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</si>
  <si>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</si>
  <si>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</si>
  <si>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</si>
  <si>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</si>
  <si>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</si>
  <si>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</si>
  <si>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</si>
  <si>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</si>
  <si>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</si>
  <si>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</si>
  <si>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</si>
  <si>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</si>
  <si>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</si>
  <si>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</si>
  <si>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</si>
  <si>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</si>
  <si>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</si>
  <si>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</si>
  <si>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</si>
  <si>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</si>
  <si>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</si>
  <si>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</si>
  <si>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</si>
  <si>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</si>
  <si>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</si>
  <si>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</si>
  <si>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</si>
  <si>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</si>
  <si>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</si>
  <si>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</si>
  <si>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</si>
  <si>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</si>
  <si>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</si>
  <si>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</si>
  <si>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</si>
  <si>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</si>
  <si>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</si>
  <si>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</si>
  <si>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</si>
  <si>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</si>
  <si>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</si>
  <si>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</si>
  <si>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</si>
  <si>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</si>
  <si>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</si>
  <si>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</si>
  <si>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</si>
  <si>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</si>
  <si>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</si>
  <si>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</si>
  <si>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</si>
  <si>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</si>
  <si>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</si>
  <si>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</si>
  <si>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</si>
  <si>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</si>
  <si>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</si>
  <si>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</si>
  <si>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</si>
  <si>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</si>
  <si>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</si>
  <si>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</si>
  <si>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</si>
  <si>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</si>
  <si>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</si>
  <si>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</si>
  <si>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</si>
  <si>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</si>
  <si>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</si>
  <si>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</si>
  <si>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</si>
  <si>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</si>
  <si>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</si>
  <si>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</si>
  <si>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</si>
  <si>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</si>
  <si>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</si>
  <si>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</si>
  <si>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</si>
  <si>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</si>
  <si>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</si>
  <si>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</si>
  <si>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</si>
  <si>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</si>
  <si>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</si>
  <si>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</si>
  <si>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</si>
  <si>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</si>
  <si>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</si>
  <si>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</si>
  <si>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</si>
  <si>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</si>
  <si>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</si>
  <si>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</si>
  <si>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</si>
  <si>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</si>
  <si>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</si>
  <si>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</si>
  <si>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</si>
  <si>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</si>
  <si>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</si>
  <si>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</si>
  <si>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</si>
  <si>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</si>
  <si>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</si>
  <si>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</si>
  <si>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</si>
  <si>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</si>
  <si>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</si>
  <si>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</si>
  <si>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</si>
  <si>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</si>
  <si>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</si>
  <si>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</si>
  <si>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</si>
  <si>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</si>
  <si>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</si>
  <si>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</si>
  <si>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</si>
  <si>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</si>
  <si>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</si>
  <si>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</si>
  <si>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</si>
  <si>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</si>
  <si>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</si>
  <si>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</si>
  <si>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</si>
  <si>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</si>
  <si>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</si>
  <si>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</si>
  <si>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</si>
  <si>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</si>
  <si>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</si>
  <si>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</si>
  <si>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</si>
  <si>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</si>
  <si>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</si>
  <si>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</si>
  <si>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</si>
  <si>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</si>
  <si>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</si>
  <si>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</si>
  <si>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</si>
  <si>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</si>
  <si>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</si>
  <si>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</si>
  <si>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</si>
  <si>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</si>
  <si>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</si>
  <si>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</si>
  <si>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</si>
  <si>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</si>
  <si>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</si>
  <si>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</si>
  <si>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</si>
  <si>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</si>
  <si>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</si>
  <si>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</si>
  <si>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</si>
  <si>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</si>
  <si>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</si>
  <si>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</si>
  <si>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</si>
  <si>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</si>
  <si>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</si>
  <si>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</si>
  <si>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</si>
  <si>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</si>
  <si>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</si>
  <si>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</si>
  <si>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</si>
  <si>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</si>
  <si>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</si>
  <si>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</si>
  <si>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</si>
  <si>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</si>
  <si>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</si>
  <si>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</si>
  <si>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</si>
  <si>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</si>
  <si>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</si>
  <si>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</si>
  <si>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</si>
  <si>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</si>
  <si>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</si>
  <si>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</si>
  <si>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</si>
  <si>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</si>
  <si>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</si>
  <si>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</si>
  <si>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</si>
  <si>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</si>
  <si>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</si>
  <si>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</si>
  <si>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</si>
  <si>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</si>
  <si>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</si>
  <si>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</si>
  <si>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</si>
  <si>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</si>
  <si>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</si>
  <si>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</si>
  <si>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</si>
  <si>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</si>
  <si>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</si>
  <si>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</si>
  <si>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</si>
  <si>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</si>
  <si>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</si>
  <si>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</si>
  <si>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</si>
  <si>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</si>
  <si>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</si>
  <si>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</si>
  <si>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</si>
  <si>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</si>
  <si>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</si>
  <si>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</si>
  <si>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</si>
  <si>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</si>
  <si>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</si>
  <si>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</si>
  <si>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</si>
  <si>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</si>
  <si>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</si>
  <si>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</si>
  <si>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</si>
  <si>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</si>
  <si>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</si>
  <si>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</si>
  <si>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</si>
  <si>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</si>
  <si>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</si>
  <si>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</si>
  <si>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</si>
  <si>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</si>
  <si>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</si>
  <si>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</si>
  <si>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</si>
  <si>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</si>
  <si>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</si>
  <si>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</si>
  <si>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</si>
  <si>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</si>
  <si>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</si>
  <si>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</si>
  <si>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</si>
  <si>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</si>
  <si>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</si>
  <si>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</si>
  <si>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</si>
  <si>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</si>
  <si>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</si>
  <si>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</si>
  <si>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</si>
  <si>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</si>
  <si>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</si>
  <si>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</si>
  <si>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</si>
  <si>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</si>
  <si>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</si>
  <si>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</si>
  <si>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</si>
  <si>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</si>
  <si>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</si>
  <si>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</si>
  <si>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</si>
  <si>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</si>
  <si>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</si>
  <si>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</si>
  <si>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</si>
  <si>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</si>
  <si>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</si>
  <si>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</si>
  <si>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</si>
  <si>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</si>
  <si>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</si>
  <si>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</si>
  <si>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</si>
  <si>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</si>
  <si>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</si>
  <si>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</si>
  <si>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</si>
  <si>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</si>
  <si>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</si>
  <si>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</si>
  <si>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</si>
  <si>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</si>
  <si>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</si>
  <si>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</si>
  <si>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</si>
  <si>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</si>
  <si>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</si>
  <si>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</si>
  <si>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</si>
  <si>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</si>
  <si>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</si>
  <si>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</si>
  <si>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</si>
  <si>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</si>
  <si>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</si>
  <si>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</si>
  <si>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</si>
  <si>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</si>
  <si>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</si>
  <si>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</si>
  <si>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</si>
  <si>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</si>
  <si>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</si>
  <si>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</si>
  <si>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</si>
  <si>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</si>
  <si>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</si>
  <si>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</si>
  <si>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</si>
  <si>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</si>
  <si>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</si>
  <si>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</si>
  <si>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</si>
  <si>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</si>
  <si>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</si>
  <si>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</si>
  <si>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</si>
  <si>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</si>
  <si>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</si>
  <si>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</si>
  <si>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</si>
  <si>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</si>
  <si>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</si>
  <si>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</si>
  <si>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</si>
  <si>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</si>
  <si>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</si>
  <si>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</si>
  <si>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</si>
  <si>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</si>
  <si>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</si>
  <si>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</si>
  <si>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</si>
  <si>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</si>
  <si>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</si>
  <si>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</si>
  <si>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</si>
  <si>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</si>
  <si>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</si>
  <si>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</si>
  <si>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</si>
  <si>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</si>
  <si>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</si>
  <si>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</si>
  <si>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</si>
  <si>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</si>
  <si>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</si>
  <si>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</si>
  <si>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</si>
  <si>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</si>
  <si>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</si>
  <si>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</si>
  <si>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</si>
  <si>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</si>
  <si>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</si>
  <si>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</si>
  <si>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</si>
  <si>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</si>
  <si>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</si>
  <si>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</si>
  <si>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</si>
  <si>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</si>
  <si>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</si>
  <si>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</si>
  <si>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</si>
  <si>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</si>
  <si>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</si>
  <si>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</si>
  <si>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</si>
  <si>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</si>
  <si>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</si>
  <si>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</si>
  <si>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</si>
  <si>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</si>
  <si>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</si>
  <si>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</si>
  <si>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</si>
  <si>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</si>
  <si>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</si>
  <si>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</si>
  <si>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</si>
  <si>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</si>
  <si>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</si>
  <si>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</si>
  <si>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</si>
  <si>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</si>
  <si>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</si>
  <si>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</si>
  <si>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</si>
  <si>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</si>
  <si>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</si>
  <si>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</si>
  <si>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</si>
  <si>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</si>
  <si>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</si>
  <si>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</si>
  <si>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</si>
  <si>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</si>
  <si>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</si>
  <si>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</si>
  <si>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</si>
  <si>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</si>
  <si>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</si>
  <si>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</si>
  <si>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</si>
  <si>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</si>
  <si>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</si>
  <si>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</si>
  <si>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</si>
  <si>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</si>
  <si>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</si>
  <si>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</si>
  <si>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</si>
  <si>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</si>
  <si>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</si>
  <si>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</si>
  <si>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</si>
  <si>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</si>
  <si>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</si>
  <si>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</si>
  <si>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</si>
  <si>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</si>
  <si>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</si>
  <si>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</si>
  <si>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</si>
  <si>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</si>
  <si>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</si>
  <si>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</si>
  <si>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</si>
  <si>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</si>
  <si>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</si>
  <si>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</si>
  <si>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</si>
  <si>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</si>
  <si>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</si>
  <si>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</si>
  <si>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</si>
  <si>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</si>
  <si>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</si>
  <si>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</si>
  <si>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</si>
  <si>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</si>
  <si>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</si>
  <si>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</si>
  <si>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</si>
  <si>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</si>
  <si>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</si>
  <si>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</si>
  <si>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</si>
  <si>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</si>
  <si>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</si>
  <si>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</si>
  <si>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</si>
  <si>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</si>
  <si>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</si>
  <si>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</si>
  <si>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</si>
  <si>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</si>
  <si>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</si>
  <si>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</si>
  <si>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</si>
  <si>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</si>
  <si>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</si>
  <si>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</si>
  <si>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</si>
  <si>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</si>
  <si>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</si>
  <si>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</si>
  <si>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</si>
  <si>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</si>
  <si>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</si>
  <si>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</si>
  <si>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</si>
  <si>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</si>
  <si>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</si>
  <si>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</si>
  <si>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</si>
  <si>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</si>
  <si>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</si>
  <si>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</si>
  <si>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</si>
  <si>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</si>
  <si>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</si>
  <si>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</si>
  <si>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</si>
  <si>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</si>
  <si>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</si>
  <si>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</si>
  <si>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</si>
  <si>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</si>
  <si>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</si>
  <si>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</si>
  <si>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</si>
  <si>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</si>
  <si>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</si>
  <si>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</si>
  <si>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</si>
  <si>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</si>
  <si>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</si>
  <si>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</si>
  <si>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</si>
  <si>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</si>
  <si>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</si>
  <si>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</si>
  <si>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</si>
  <si>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</si>
  <si>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</si>
  <si>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</si>
  <si>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</si>
  <si>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</si>
  <si>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</si>
  <si>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</si>
  <si>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</si>
  <si>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</si>
  <si>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</si>
  <si>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</si>
  <si>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</si>
  <si>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</si>
  <si>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</si>
  <si>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</si>
  <si>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</si>
  <si>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</si>
  <si>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</si>
  <si>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</si>
  <si>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</si>
  <si>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</si>
  <si>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</si>
  <si>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</si>
  <si>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</si>
  <si>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</si>
  <si>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</si>
  <si>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</si>
  <si>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</si>
  <si>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</si>
  <si>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</si>
  <si>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</si>
  <si>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</si>
  <si>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</si>
  <si>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</si>
  <si>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</si>
  <si>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</si>
  <si>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</si>
  <si>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</si>
  <si>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</si>
  <si>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</si>
  <si>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</si>
  <si>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</si>
  <si>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</si>
  <si>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</si>
  <si>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</si>
  <si>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</si>
  <si>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</si>
  <si>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</si>
  <si>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</si>
  <si>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</si>
  <si>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</si>
  <si>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</si>
  <si>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</si>
  <si>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</si>
  <si>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</si>
  <si>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</si>
  <si>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</si>
  <si>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</si>
  <si>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</si>
  <si>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</si>
  <si>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</si>
  <si>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</si>
  <si>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</si>
  <si>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</si>
  <si>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</si>
  <si>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</si>
  <si>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</si>
  <si>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</si>
  <si>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</si>
  <si>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</si>
  <si>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</si>
  <si>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</si>
  <si>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</si>
  <si>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</si>
  <si>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</si>
  <si>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</si>
  <si>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</si>
  <si>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</si>
  <si>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</si>
  <si>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</si>
  <si>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</si>
  <si>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</si>
  <si>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</si>
  <si>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</si>
  <si>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</si>
  <si>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</si>
  <si>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</si>
  <si>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</si>
  <si>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</si>
  <si>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</si>
  <si>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</si>
  <si>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</si>
  <si>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</si>
  <si>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</si>
  <si>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</si>
  <si>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</si>
  <si>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</si>
  <si>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</si>
  <si>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</si>
  <si>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</si>
  <si>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</si>
  <si>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</si>
  <si>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</si>
  <si>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</si>
  <si>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</si>
  <si>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</si>
  <si>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</si>
  <si>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</si>
  <si>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</si>
  <si>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</si>
  <si>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</si>
  <si>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</si>
  <si>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</si>
  <si>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</si>
  <si>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</si>
  <si>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</si>
  <si>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</si>
  <si>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</si>
  <si>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</si>
  <si>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</si>
  <si>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</si>
  <si>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</si>
  <si>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</si>
  <si>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</si>
  <si>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</si>
  <si>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</si>
  <si>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</si>
  <si>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</si>
  <si>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</si>
  <si>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</si>
  <si>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</si>
  <si>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</si>
  <si>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</si>
  <si>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</si>
  <si>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</si>
  <si>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</si>
  <si>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</si>
  <si>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</si>
  <si>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</si>
  <si>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</si>
  <si>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</si>
  <si>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</si>
  <si>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</si>
  <si>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</si>
  <si>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</si>
  <si>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</si>
  <si>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</si>
  <si>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</si>
  <si>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</si>
  <si>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</si>
  <si>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</si>
  <si>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</si>
  <si>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</si>
  <si>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</si>
  <si>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</si>
  <si>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</si>
  <si>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</si>
  <si>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</si>
  <si>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</si>
  <si>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</si>
  <si>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</si>
  <si>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</si>
  <si>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</si>
  <si>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</si>
  <si>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</si>
  <si>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</si>
  <si>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</si>
  <si>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</si>
  <si>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</si>
  <si>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</si>
  <si>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</si>
  <si>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</si>
  <si>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</si>
  <si>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</si>
  <si>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</si>
  <si>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</si>
  <si>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</si>
  <si>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</si>
  <si>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</si>
  <si>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</si>
  <si>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</si>
  <si>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</si>
  <si>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</si>
  <si>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</si>
  <si>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</si>
  <si>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</si>
  <si>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</si>
  <si>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</si>
  <si>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</si>
  <si>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</si>
  <si>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</si>
  <si>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</si>
  <si>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</si>
  <si>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</si>
  <si>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</si>
  <si>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</si>
  <si>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</si>
  <si>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</si>
  <si>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</si>
  <si>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</si>
  <si>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</si>
  <si>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</si>
  <si>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</si>
  <si>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</si>
  <si>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</si>
  <si>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</si>
  <si>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</si>
  <si>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</si>
  <si>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</si>
  <si>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</si>
  <si>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</si>
  <si>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</si>
  <si>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</si>
  <si>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</si>
  <si>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</si>
  <si>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</si>
  <si>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</si>
  <si>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</si>
  <si>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</si>
  <si>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</si>
  <si>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</si>
  <si>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</si>
  <si>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</si>
  <si>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</si>
  <si>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</si>
  <si>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</si>
  <si>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</si>
  <si>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</si>
  <si>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</si>
  <si>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</si>
  <si>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</si>
  <si>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</si>
  <si>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</si>
  <si>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</si>
  <si>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</si>
  <si>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</si>
  <si>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</si>
  <si>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</si>
  <si>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</si>
  <si>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</si>
  <si>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</si>
  <si>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</si>
  <si>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</si>
  <si>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</si>
  <si>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</si>
  <si>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</si>
  <si>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</si>
  <si>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</si>
  <si>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</si>
  <si>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</si>
  <si>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</si>
  <si>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</si>
  <si>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</si>
  <si>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</si>
  <si>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</si>
  <si>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</si>
  <si>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</si>
  <si>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</si>
  <si>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</si>
  <si>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</si>
  <si>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</si>
  <si>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</si>
  <si>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</si>
  <si>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</si>
  <si>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</si>
  <si>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</si>
  <si>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</si>
  <si>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</si>
  <si>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</si>
  <si>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</si>
  <si>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</si>
  <si>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</si>
  <si>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</si>
  <si>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</si>
  <si>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</si>
  <si>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</si>
  <si>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</si>
  <si>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</si>
  <si>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</si>
  <si>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</si>
  <si>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</si>
  <si>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</si>
  <si>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</si>
  <si>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</si>
  <si>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</si>
  <si>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</si>
  <si>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</si>
  <si>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</si>
  <si>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</si>
  <si>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</si>
  <si>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</si>
  <si>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</si>
  <si>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</si>
  <si>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</si>
  <si>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</si>
  <si>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</si>
  <si>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</si>
  <si>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</si>
  <si>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</si>
  <si>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</si>
  <si>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</si>
  <si>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</si>
  <si>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</si>
  <si>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</si>
  <si>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</si>
  <si>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</si>
  <si>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</si>
  <si>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</si>
  <si>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</si>
  <si>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</si>
  <si>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</si>
  <si>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</si>
  <si>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</si>
  <si>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</si>
  <si>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</si>
  <si>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</si>
  <si>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</si>
  <si>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</si>
  <si>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</si>
  <si>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</si>
  <si>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</si>
  <si>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</si>
  <si>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</si>
  <si>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</si>
  <si>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</si>
  <si>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</si>
  <si>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</si>
  <si>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</si>
  <si>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</si>
  <si>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</si>
  <si>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</si>
  <si>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</si>
  <si>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</si>
  <si>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</si>
  <si>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</si>
  <si>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</si>
  <si>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</si>
  <si>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</si>
  <si>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</si>
  <si>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</si>
  <si>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</si>
  <si>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</si>
  <si>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</si>
  <si>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</si>
  <si>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</si>
  <si>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</si>
  <si>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</si>
  <si>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</si>
  <si>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</si>
  <si>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</si>
  <si>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</si>
  <si>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</si>
  <si>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</si>
  <si>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</si>
  <si>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</si>
  <si>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</si>
  <si>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</si>
  <si>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</si>
  <si>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</si>
  <si>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</si>
  <si>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</si>
  <si>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</si>
  <si>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</si>
  <si>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</si>
  <si>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</si>
  <si>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</si>
  <si>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</si>
  <si>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</si>
  <si>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</si>
  <si>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</si>
  <si>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</si>
  <si>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</si>
  <si>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</si>
  <si>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</si>
  <si>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</si>
  <si>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</si>
  <si>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</si>
  <si>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</si>
  <si>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</si>
  <si>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</si>
  <si>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</si>
  <si>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</si>
  <si>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</si>
  <si>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</si>
  <si>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</si>
  <si>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</si>
  <si>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</si>
  <si>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</si>
  <si>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</si>
  <si>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</si>
  <si>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</si>
  <si>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</si>
  <si>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</si>
  <si>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</si>
  <si>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</si>
  <si>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</si>
  <si>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</si>
  <si>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</si>
  <si>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</si>
  <si>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</si>
  <si>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</si>
  <si>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</si>
  <si>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</si>
  <si>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</si>
  <si>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</si>
  <si>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</si>
  <si>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</si>
  <si>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</si>
  <si>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</si>
  <si>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</si>
  <si>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</si>
  <si>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</si>
  <si>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</si>
  <si>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</si>
  <si>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</si>
  <si>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</si>
  <si>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</si>
  <si>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</si>
  <si>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</si>
  <si>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</si>
  <si>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</si>
  <si>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</si>
  <si>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</si>
  <si>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</si>
  <si>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</si>
  <si>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</si>
  <si>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</si>
  <si>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</si>
  <si>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</si>
  <si>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</si>
  <si>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</si>
  <si>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</si>
  <si>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</si>
  <si>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</si>
  <si>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</si>
  <si>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</si>
  <si>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</si>
  <si>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</si>
  <si>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</si>
  <si>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</si>
  <si>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</si>
  <si>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</si>
  <si>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</si>
  <si>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</si>
  <si>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</si>
  <si>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</si>
  <si>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</si>
  <si>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</si>
  <si>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</si>
  <si>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</si>
  <si>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</si>
  <si>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</si>
  <si>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</si>
  <si>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</si>
  <si>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</si>
  <si>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</si>
  <si>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</si>
  <si>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</si>
  <si>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</si>
  <si>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</si>
  <si>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</si>
  <si>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</si>
  <si>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</si>
  <si>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</si>
  <si>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</si>
  <si>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</si>
  <si>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</si>
  <si>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</si>
  <si>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</si>
  <si>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</si>
  <si>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</si>
  <si>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</si>
  <si>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</si>
  <si>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</si>
  <si>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</si>
  <si>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</si>
  <si>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</si>
  <si>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</si>
  <si>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</si>
  <si>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</si>
  <si>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</si>
  <si>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</si>
  <si>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</si>
  <si>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</si>
  <si>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</si>
  <si>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</si>
  <si>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</si>
  <si>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</si>
  <si>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</si>
  <si>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</si>
  <si>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</si>
  <si>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</si>
  <si>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</si>
  <si>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</si>
  <si>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</si>
  <si>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</si>
  <si>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</si>
  <si>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</si>
  <si>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</si>
  <si>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</si>
  <si>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</si>
  <si>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</si>
  <si>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</si>
  <si>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</si>
  <si>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</si>
  <si>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</si>
  <si>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</si>
  <si>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</si>
  <si>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</si>
  <si>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</si>
  <si>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</si>
  <si>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</si>
  <si>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</si>
  <si>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</si>
  <si>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</si>
  <si>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</si>
  <si>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</si>
  <si>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</si>
  <si>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</si>
  <si>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</si>
  <si>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</si>
  <si>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</si>
  <si>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</si>
  <si>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</si>
  <si>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</si>
  <si>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</si>
  <si>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</si>
  <si>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</si>
  <si>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</si>
  <si>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</si>
  <si>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</si>
  <si>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</si>
  <si>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</si>
  <si>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</si>
  <si>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</si>
  <si>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</si>
  <si>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</si>
  <si>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</si>
  <si>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</si>
  <si>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</si>
  <si>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</si>
  <si>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</si>
  <si>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</si>
  <si>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</si>
  <si>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</si>
  <si>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</si>
  <si>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</si>
  <si>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</si>
  <si>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</si>
  <si>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</si>
  <si>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</si>
  <si>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</si>
  <si>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</si>
  <si>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</si>
  <si>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</si>
  <si>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</si>
  <si>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</si>
  <si>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</si>
  <si>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</si>
  <si>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</si>
  <si>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</si>
  <si>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</si>
  <si>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</si>
  <si>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</si>
  <si>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</si>
  <si>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</si>
  <si>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</si>
  <si>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</si>
  <si>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</si>
  <si>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</si>
  <si>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</si>
  <si>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</si>
  <si>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</si>
  <si>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</si>
  <si>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</si>
  <si>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</si>
  <si>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</si>
  <si>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</si>
  <si>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</si>
  <si>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</si>
  <si>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</si>
  <si>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</si>
  <si>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</si>
  <si>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</si>
  <si>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</si>
  <si>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</si>
  <si>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</si>
  <si>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</si>
  <si>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</si>
  <si>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</si>
  <si>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</si>
  <si>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</si>
  <si>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</si>
  <si>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</si>
  <si>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</si>
  <si>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</si>
  <si>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</si>
  <si>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</si>
  <si>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</si>
  <si>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</si>
  <si>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</si>
  <si>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</si>
  <si>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</si>
  <si>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</si>
  <si>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</si>
  <si>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</si>
  <si>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</si>
  <si>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</si>
  <si>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</si>
  <si>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</si>
  <si>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</si>
  <si>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</si>
  <si>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</si>
  <si>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</si>
  <si>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</si>
  <si>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</si>
  <si>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</si>
  <si>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</si>
  <si>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</si>
  <si>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</si>
  <si>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</si>
  <si>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</si>
  <si>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</si>
  <si>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</si>
  <si>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</si>
  <si>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</si>
  <si>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</si>
  <si>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</si>
  <si>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</si>
  <si>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</si>
  <si>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</si>
  <si>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</si>
  <si>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</si>
  <si>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</si>
  <si>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</si>
  <si>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</si>
  <si>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</si>
  <si>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</si>
  <si>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</si>
  <si>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</si>
  <si>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</si>
  <si>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</si>
  <si>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</si>
  <si>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</si>
  <si>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</si>
  <si>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</si>
  <si>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</si>
  <si>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</si>
  <si>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</si>
  <si>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</si>
  <si>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</si>
  <si>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</si>
  <si>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</si>
  <si>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</si>
  <si>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</si>
  <si>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</si>
  <si>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</si>
  <si>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</si>
  <si>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</si>
  <si>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</si>
  <si>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</si>
  <si>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</si>
  <si>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</si>
  <si>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</si>
  <si>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</si>
  <si>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</si>
  <si>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</si>
  <si>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</si>
  <si>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</si>
  <si>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</si>
  <si>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</si>
  <si>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</si>
  <si>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</si>
  <si>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</si>
  <si>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</si>
  <si>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</si>
  <si>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</si>
  <si>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</si>
  <si>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</si>
  <si>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</si>
  <si>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</si>
  <si>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</si>
  <si>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</si>
  <si>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</si>
  <si>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</si>
  <si>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</si>
  <si>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</si>
  <si>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</si>
  <si>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</si>
  <si>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</si>
  <si>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</si>
  <si>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</si>
  <si>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</si>
  <si>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</si>
  <si>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</si>
  <si>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</si>
  <si>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</si>
  <si>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</si>
  <si>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</si>
  <si>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</si>
  <si>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</si>
  <si>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</si>
  <si>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</si>
  <si>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</si>
  <si>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</si>
  <si>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</si>
  <si>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</si>
  <si>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</si>
  <si>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</si>
  <si>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</si>
  <si>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</si>
  <si>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</si>
  <si>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</si>
  <si>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</si>
  <si>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</si>
  <si>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</si>
  <si>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</si>
  <si>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</si>
  <si>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</si>
  <si>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</si>
  <si>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</si>
  <si>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</si>
  <si>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</si>
  <si>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</si>
  <si>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</si>
  <si>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</si>
  <si>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</si>
  <si>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</si>
  <si>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</si>
  <si>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</si>
  <si>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</si>
  <si>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</si>
  <si>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</si>
  <si>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</si>
  <si>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</si>
  <si>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</si>
  <si>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</si>
  <si>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</si>
  <si>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</si>
  <si>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</si>
  <si>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</si>
  <si>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</si>
  <si>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</si>
  <si>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</si>
  <si>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</si>
  <si>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</si>
  <si>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</si>
  <si>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</si>
  <si>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</si>
  <si>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</si>
  <si>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</si>
  <si>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</si>
  <si>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</si>
  <si>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</si>
  <si>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</si>
  <si>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</si>
  <si>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</si>
  <si>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</si>
  <si>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</si>
  <si>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</si>
  <si>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</si>
  <si>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</si>
  <si>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</si>
  <si>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</si>
  <si>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</si>
  <si>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</si>
  <si>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</si>
  <si>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</si>
  <si>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</si>
  <si>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</si>
  <si>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</si>
  <si>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</si>
  <si>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</si>
  <si>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</si>
  <si>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</si>
  <si>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</si>
  <si>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</si>
  <si>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</si>
  <si>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</si>
  <si>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</si>
  <si>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</si>
  <si>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</si>
  <si>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</si>
  <si>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</si>
  <si>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</si>
  <si>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</si>
  <si>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</si>
  <si>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</si>
  <si>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</si>
  <si>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</si>
  <si>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</si>
  <si>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</si>
  <si>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</si>
  <si>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</si>
  <si>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</si>
  <si>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</si>
  <si>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</si>
  <si>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</si>
  <si>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</si>
  <si>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</si>
  <si>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</si>
  <si>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</si>
  <si>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</si>
  <si>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</si>
  <si>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</si>
  <si>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</si>
  <si>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</si>
  <si>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</si>
  <si>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</si>
  <si>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</si>
  <si>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</si>
  <si>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</si>
  <si>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</si>
  <si>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</si>
  <si>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</si>
  <si>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</si>
  <si>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</si>
  <si>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</si>
  <si>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</si>
  <si>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</si>
  <si>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</si>
  <si>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</si>
  <si>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</si>
  <si>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</si>
  <si>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</si>
  <si>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</si>
  <si>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</si>
  <si>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</si>
  <si>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</si>
  <si>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</si>
  <si>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</si>
  <si>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</si>
  <si>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</si>
  <si>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</si>
  <si>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</si>
  <si>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</si>
  <si>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</si>
  <si>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</si>
  <si>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</si>
  <si>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</si>
  <si>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</si>
  <si>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</si>
  <si>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</si>
  <si>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</si>
  <si>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</si>
  <si>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</si>
  <si>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</si>
  <si>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</si>
  <si>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</si>
  <si>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</si>
  <si>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</si>
  <si>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</si>
  <si>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</si>
  <si>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</si>
  <si>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</si>
  <si>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</si>
  <si>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</si>
  <si>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</si>
  <si>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</si>
  <si>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</si>
  <si>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</si>
  <si>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</si>
  <si>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</si>
  <si>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</si>
  <si>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</si>
  <si>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</si>
  <si>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</si>
  <si>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</si>
  <si>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</si>
  <si>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</si>
  <si>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</si>
  <si>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</si>
  <si>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</si>
  <si>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</si>
  <si>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</si>
  <si>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</si>
  <si>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</si>
  <si>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</si>
  <si>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</si>
  <si>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</si>
  <si>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</si>
  <si>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</si>
  <si>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</si>
  <si>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</si>
  <si>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</si>
  <si>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</si>
  <si>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</si>
  <si>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</si>
  <si>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</si>
  <si>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</si>
  <si>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</si>
  <si>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</si>
  <si>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</si>
  <si>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</si>
  <si>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</si>
  <si>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</si>
  <si>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</si>
  <si>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</si>
  <si>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</si>
  <si>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</si>
  <si>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</si>
  <si>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</si>
  <si>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</si>
  <si>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</si>
  <si>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</si>
  <si>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</si>
  <si>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</si>
  <si>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</si>
  <si>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</si>
  <si>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</si>
  <si>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</si>
  <si>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</si>
  <si>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</si>
  <si>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</si>
  <si>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</si>
  <si>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</si>
  <si>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</si>
  <si>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</si>
  <si>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</si>
  <si>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</si>
  <si>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</si>
  <si>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</si>
  <si>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</si>
  <si>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</si>
  <si>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</si>
  <si>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</si>
  <si>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</si>
  <si>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</si>
  <si>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</si>
  <si>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</si>
  <si>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</si>
  <si>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</si>
  <si>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</si>
  <si>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</si>
  <si>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</si>
  <si>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</si>
  <si>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</si>
  <si>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</si>
  <si>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</si>
  <si>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</si>
  <si>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</si>
  <si>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</si>
  <si>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</si>
  <si>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</si>
  <si>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</si>
  <si>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</si>
  <si>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</si>
  <si>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</si>
  <si>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</si>
  <si>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</si>
  <si>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</si>
  <si>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</si>
  <si>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</si>
  <si>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</si>
  <si>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</si>
  <si>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</si>
  <si>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</si>
  <si>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</si>
  <si>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</si>
  <si>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</si>
  <si>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</si>
  <si>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</si>
  <si>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</si>
  <si>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</si>
  <si>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</si>
  <si>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</si>
  <si>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</si>
  <si>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</si>
  <si>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</si>
  <si>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</si>
  <si>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</si>
  <si>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</si>
  <si>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</si>
  <si>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</si>
  <si>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</si>
  <si>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</si>
  <si>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</si>
  <si>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</si>
  <si>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</si>
  <si>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</si>
  <si>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</si>
  <si>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</si>
  <si>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</si>
  <si>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</si>
  <si>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</si>
  <si>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</si>
  <si>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</si>
  <si>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</si>
  <si>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</si>
  <si>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</si>
  <si>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</si>
  <si>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</si>
  <si>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</si>
  <si>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</si>
  <si>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</si>
  <si>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</si>
  <si>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</si>
  <si>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</si>
  <si>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</si>
  <si>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</si>
  <si>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</si>
  <si>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</si>
  <si>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</si>
  <si>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</si>
  <si>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</si>
  <si>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</si>
  <si>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</si>
  <si>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</si>
  <si>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</si>
  <si>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</si>
  <si>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</si>
  <si>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</si>
  <si>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</si>
  <si>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</si>
  <si>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</si>
  <si>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</si>
  <si>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</si>
  <si>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</si>
  <si>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</si>
  <si>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</si>
  <si>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</si>
  <si>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</si>
  <si>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</si>
  <si>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</si>
  <si>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</si>
  <si>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</si>
  <si>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</si>
  <si>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</si>
  <si>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</si>
  <si>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</si>
  <si>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</si>
  <si>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</si>
  <si>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</si>
  <si>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</si>
  <si>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</si>
  <si>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</si>
  <si>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</si>
  <si>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</si>
  <si>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</si>
  <si>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</si>
  <si>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</si>
  <si>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</si>
  <si>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</si>
  <si>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</si>
  <si>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</si>
  <si>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</si>
  <si>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</si>
  <si>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</si>
  <si>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</si>
  <si>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</si>
  <si>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</si>
  <si>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</si>
  <si>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</si>
  <si>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</si>
  <si>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</si>
  <si>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</si>
  <si>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</si>
  <si>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</si>
  <si>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</si>
  <si>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</si>
  <si>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</si>
  <si>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</si>
  <si>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</si>
  <si>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</si>
  <si>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</si>
  <si>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</si>
  <si>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</si>
  <si>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</si>
  <si>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</si>
  <si>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</si>
  <si>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</si>
  <si>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</si>
  <si>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</si>
  <si>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</si>
  <si>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</si>
  <si>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</si>
  <si>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</si>
  <si>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</si>
  <si>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</si>
  <si>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</si>
  <si>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</si>
  <si>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</si>
  <si>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</si>
  <si>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</si>
  <si>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</si>
  <si>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</si>
  <si>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</si>
  <si>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</si>
  <si>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</si>
  <si>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</si>
  <si>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</si>
  <si>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</si>
  <si>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</si>
  <si>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</si>
  <si>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</si>
  <si>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</si>
  <si>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</si>
  <si>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</si>
  <si>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</si>
  <si>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</si>
  <si>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</si>
  <si>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</si>
  <si>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</si>
  <si>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</si>
  <si>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</si>
  <si>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</si>
  <si>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</si>
  <si>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</si>
  <si>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</si>
  <si>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</si>
  <si>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</si>
  <si>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</si>
  <si>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</si>
  <si>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</si>
  <si>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</si>
  <si>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</si>
  <si>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</si>
  <si>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</si>
  <si>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</si>
  <si>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</si>
  <si>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</si>
  <si>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</si>
  <si>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</si>
  <si>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</si>
  <si>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</si>
  <si>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</si>
  <si>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</si>
  <si>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</si>
  <si>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</si>
  <si>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</si>
  <si>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</si>
  <si>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</si>
  <si>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</si>
  <si>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</si>
  <si>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</si>
  <si>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</si>
  <si>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</si>
  <si>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</si>
  <si>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</si>
  <si>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</si>
  <si>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</si>
  <si>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</si>
  <si>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</si>
  <si>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</si>
  <si>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</si>
  <si>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</si>
  <si>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</si>
  <si>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</si>
  <si>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</si>
  <si>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</si>
  <si>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</si>
  <si>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</si>
  <si>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</si>
  <si>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</si>
  <si>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</si>
  <si>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</si>
  <si>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</si>
  <si>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</si>
  <si>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</si>
  <si>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</si>
  <si>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</si>
  <si>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</si>
  <si>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</si>
  <si>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</si>
  <si>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</si>
  <si>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</si>
  <si>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</si>
  <si>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</si>
  <si>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</si>
  <si>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</si>
  <si>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</si>
  <si>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</si>
  <si>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</si>
  <si>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</si>
  <si>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</si>
  <si>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</si>
  <si>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</si>
  <si>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</si>
  <si>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</si>
  <si>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</si>
  <si>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</si>
  <si>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</si>
  <si>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</si>
  <si>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</si>
  <si>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</si>
  <si>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</si>
  <si>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</si>
  <si>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</si>
  <si>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</si>
  <si>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</si>
  <si>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</si>
  <si>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</si>
  <si>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</si>
  <si>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</si>
  <si>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</si>
  <si>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</si>
  <si>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</si>
  <si>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</si>
  <si>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</si>
  <si>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</si>
  <si>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</si>
  <si>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</si>
  <si>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</si>
  <si>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</si>
  <si>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</si>
  <si>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</si>
  <si>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</si>
  <si>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</si>
  <si>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</si>
  <si>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</si>
  <si>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</si>
  <si>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</si>
  <si>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</si>
  <si>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</si>
  <si>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</si>
  <si>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</si>
  <si>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</si>
  <si>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</si>
  <si>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</si>
  <si>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</si>
  <si>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</si>
  <si>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</si>
  <si>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</si>
  <si>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</si>
  <si>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</si>
  <si>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</si>
  <si>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</si>
  <si>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</si>
  <si>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</si>
  <si>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</si>
  <si>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</si>
  <si>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</si>
  <si>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</si>
  <si>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</si>
  <si>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</si>
  <si>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</si>
  <si>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</si>
  <si>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</si>
  <si>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</si>
  <si>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</si>
  <si>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</si>
  <si>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</si>
  <si>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</si>
  <si>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</si>
  <si>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</si>
  <si>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</si>
  <si>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</si>
  <si>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</si>
  <si>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</si>
  <si>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</si>
  <si>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</si>
  <si>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</si>
  <si>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</si>
  <si>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</si>
  <si>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</si>
  <si>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</si>
  <si>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</si>
  <si>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</si>
  <si>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</si>
  <si>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</si>
  <si>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</si>
  <si>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</si>
  <si>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</si>
  <si>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</si>
  <si>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</si>
  <si>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</si>
  <si>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</si>
  <si>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</si>
  <si>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</si>
  <si>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</si>
  <si>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</si>
  <si>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</si>
  <si>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</si>
  <si>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</si>
  <si>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</si>
  <si>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</si>
  <si>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</si>
  <si>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</si>
  <si>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</si>
  <si>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</si>
  <si>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</si>
  <si>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</si>
  <si>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</si>
  <si>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</si>
  <si>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</si>
  <si>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</si>
  <si>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</si>
  <si>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</si>
  <si>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</si>
  <si>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</si>
  <si>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</si>
  <si>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</si>
  <si>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</si>
  <si>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</si>
  <si>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</si>
  <si>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</si>
  <si>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</si>
  <si>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</si>
  <si>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</si>
  <si>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</si>
  <si>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</si>
  <si>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</si>
  <si>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</si>
  <si>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</si>
  <si>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</si>
  <si>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</si>
  <si>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</si>
  <si>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</si>
  <si>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</si>
  <si>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</si>
  <si>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</si>
  <si>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</si>
  <si>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</si>
  <si>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</si>
  <si>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</si>
  <si>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</si>
  <si>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</si>
  <si>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</si>
  <si>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</si>
  <si>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</si>
  <si>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</si>
  <si>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</si>
  <si>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</si>
  <si>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</si>
  <si>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</si>
  <si>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</si>
  <si>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</si>
  <si>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</si>
  <si>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</si>
  <si>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</si>
  <si>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</si>
  <si>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</si>
  <si>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</si>
  <si>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</si>
  <si>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</si>
  <si>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</si>
  <si>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</si>
  <si>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</si>
  <si>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</si>
  <si>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</si>
  <si>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</si>
  <si>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</si>
  <si>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</si>
  <si>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</si>
  <si>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</si>
  <si>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</si>
  <si>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</si>
  <si>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</si>
  <si>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</si>
  <si>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</si>
  <si>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</si>
  <si>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</si>
  <si>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</si>
  <si>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</si>
  <si>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</si>
  <si>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</si>
  <si>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</si>
  <si>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</si>
  <si>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</si>
  <si>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</si>
  <si>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</si>
  <si>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</si>
  <si>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</si>
  <si>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</si>
  <si>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</si>
  <si>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</si>
  <si>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</si>
  <si>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</si>
  <si>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</si>
  <si>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</si>
  <si>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</si>
  <si>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</si>
  <si>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</si>
  <si>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</si>
  <si>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</si>
  <si>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</si>
  <si>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</si>
  <si>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</si>
  <si>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</si>
  <si>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</si>
  <si>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</si>
  <si>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</si>
  <si>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</si>
  <si>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</si>
  <si>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</si>
  <si>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</si>
  <si>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</si>
  <si>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</si>
  <si>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</si>
  <si>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</si>
  <si>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</si>
  <si>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</si>
  <si>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</si>
  <si>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</si>
  <si>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</si>
  <si>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</si>
  <si>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</si>
  <si>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</si>
  <si>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</si>
  <si>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</si>
  <si>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</si>
  <si>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</si>
  <si>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</si>
  <si>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</si>
  <si>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</si>
  <si>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</si>
  <si>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</si>
  <si>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</si>
  <si>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</si>
  <si>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</si>
  <si>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</si>
  <si>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</si>
  <si>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</si>
  <si>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</si>
  <si>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</si>
  <si>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</si>
  <si>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</si>
  <si>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</si>
  <si>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</si>
  <si>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</si>
  <si>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</si>
  <si>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</si>
  <si>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</si>
  <si>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</si>
  <si>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</si>
  <si>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</si>
  <si>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</si>
  <si>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</si>
  <si>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</si>
  <si>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</si>
  <si>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</si>
  <si>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</si>
  <si>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</si>
  <si>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</si>
  <si>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</si>
  <si>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</si>
  <si>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</si>
  <si>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</si>
  <si>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</si>
  <si>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</si>
  <si>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</si>
  <si>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</si>
  <si>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</si>
  <si>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</si>
  <si>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</si>
  <si>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</si>
  <si>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</si>
  <si>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</si>
  <si>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</si>
  <si>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</si>
  <si>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</si>
  <si>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</si>
  <si>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</si>
  <si>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</si>
  <si>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</si>
  <si>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</si>
  <si>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</si>
  <si>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</si>
  <si>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</si>
  <si>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</si>
  <si>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</si>
  <si>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</si>
  <si>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</si>
  <si>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</si>
  <si>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</si>
  <si>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</si>
  <si>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</si>
  <si>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</si>
  <si>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</si>
  <si>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</si>
  <si>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</si>
  <si>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</si>
  <si>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</si>
  <si>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</si>
  <si>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</si>
  <si>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</si>
  <si>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</si>
  <si>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</si>
  <si>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</si>
  <si>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</si>
  <si>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</si>
  <si>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</si>
  <si>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</si>
  <si>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</si>
  <si>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</si>
  <si>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</si>
  <si>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</si>
  <si>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</si>
  <si>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</si>
  <si>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</si>
  <si>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</si>
  <si>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</si>
  <si>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</si>
  <si>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</si>
  <si>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</si>
  <si>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</si>
  <si>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</si>
  <si>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</si>
  <si>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</si>
  <si>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</si>
  <si>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</si>
  <si>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</si>
  <si>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</si>
  <si>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</si>
  <si>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</si>
  <si>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</si>
  <si>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</si>
  <si>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</si>
  <si>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</si>
  <si>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</si>
  <si>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</si>
  <si>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</si>
  <si>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</si>
  <si>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</si>
  <si>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</si>
  <si>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</si>
  <si>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</si>
  <si>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</si>
  <si>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</si>
  <si>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</si>
  <si>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</si>
  <si>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</si>
  <si>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</si>
  <si>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</si>
  <si>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</si>
  <si>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</si>
  <si>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</si>
  <si>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</si>
  <si>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</si>
  <si>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</si>
  <si>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</si>
  <si>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</si>
  <si>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</si>
  <si>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</si>
  <si>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</si>
  <si>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</si>
  <si>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</si>
  <si>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</si>
  <si>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</si>
  <si>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</si>
  <si>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</si>
  <si>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</si>
  <si>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</si>
  <si>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</si>
  <si>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</si>
  <si>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</si>
  <si>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</si>
  <si>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</si>
  <si>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</si>
  <si>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</si>
  <si>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</si>
  <si>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</si>
  <si>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</si>
  <si>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</si>
  <si>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</si>
  <si>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</si>
  <si>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</si>
  <si>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</si>
  <si>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</si>
  <si>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</si>
  <si>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</si>
  <si>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</si>
  <si>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</si>
  <si>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</si>
  <si>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</si>
  <si>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</si>
  <si>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</si>
  <si>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</si>
  <si>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</si>
  <si>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</si>
  <si>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</si>
  <si>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</si>
  <si>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</si>
  <si>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</si>
  <si>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</si>
  <si>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</si>
  <si>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</si>
  <si>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</si>
  <si>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</si>
  <si>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</si>
  <si>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</si>
  <si>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</si>
  <si>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</si>
  <si>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</si>
  <si>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</si>
  <si>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</si>
  <si>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</si>
  <si>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</si>
  <si>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</si>
  <si>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</si>
  <si>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</si>
  <si>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</si>
  <si>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</si>
  <si>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</si>
  <si>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</si>
  <si>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</si>
  <si>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</si>
  <si>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</si>
  <si>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</si>
  <si>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</si>
  <si>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</si>
  <si>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</si>
  <si>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</si>
  <si>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</si>
  <si>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</si>
  <si>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</si>
  <si>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</si>
  <si>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</si>
  <si>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</si>
  <si>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</si>
  <si>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</si>
  <si>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</si>
  <si>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</si>
  <si>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</si>
  <si>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</si>
  <si>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</si>
  <si>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</si>
  <si>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</si>
  <si>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</si>
  <si>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</si>
  <si>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</si>
  <si>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</si>
  <si>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</si>
  <si>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</si>
  <si>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</si>
  <si>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</si>
  <si>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</si>
  <si>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</si>
  <si>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</si>
  <si>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</si>
  <si>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</si>
  <si>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</si>
  <si>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</si>
  <si>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</si>
  <si>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</si>
  <si>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</si>
  <si>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</si>
  <si>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</si>
  <si>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</si>
  <si>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</si>
  <si>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</si>
  <si>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</si>
  <si>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</si>
  <si>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</si>
  <si>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</si>
  <si>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</si>
  <si>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</si>
  <si>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</si>
  <si>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</si>
  <si>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</si>
  <si>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</si>
  <si>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</si>
  <si>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</si>
  <si>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</si>
  <si>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</si>
  <si>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</si>
  <si>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</si>
  <si>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</si>
  <si>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</si>
  <si>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</si>
  <si>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</si>
  <si>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</si>
  <si>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</si>
  <si>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</si>
  <si>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</si>
  <si>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</si>
  <si>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</si>
  <si>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</si>
  <si>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</si>
  <si>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</si>
  <si>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</si>
  <si>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</si>
  <si>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</si>
  <si>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</si>
  <si>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</si>
  <si>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</si>
  <si>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</si>
  <si>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</si>
  <si>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</si>
  <si>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</si>
  <si>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</si>
  <si>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</si>
  <si>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</si>
  <si>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</si>
  <si>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</si>
  <si>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</si>
  <si>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</si>
  <si>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</si>
  <si>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</si>
  <si>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</si>
  <si>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</si>
  <si>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</si>
  <si>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</si>
  <si>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</si>
  <si>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</si>
  <si>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</si>
  <si>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</si>
  <si>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</si>
  <si>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</si>
  <si>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</si>
  <si>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</si>
  <si>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</si>
  <si>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</si>
  <si>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</si>
  <si>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</si>
  <si>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</si>
  <si>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</si>
  <si>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</si>
  <si>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</si>
  <si>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</si>
  <si>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</si>
  <si>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</si>
  <si>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</si>
  <si>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</si>
  <si>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</si>
  <si>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</si>
  <si>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</si>
  <si>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</si>
  <si>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</si>
  <si>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</si>
  <si>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</si>
  <si>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</si>
  <si>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</si>
  <si>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</si>
  <si>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</si>
  <si>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</si>
  <si>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</si>
  <si>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</si>
  <si>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</si>
  <si>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</si>
  <si>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</si>
  <si>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</si>
  <si>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</si>
  <si>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</si>
  <si>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</si>
  <si>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</si>
  <si>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</si>
  <si>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</si>
  <si>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</si>
  <si>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</si>
  <si>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</si>
  <si>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</si>
  <si>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</si>
  <si>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</si>
  <si>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</si>
  <si>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</si>
  <si>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</si>
  <si>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</si>
  <si>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</si>
  <si>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</si>
  <si>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</si>
  <si>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</si>
  <si>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</si>
  <si>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</si>
  <si>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</si>
  <si>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</si>
  <si>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</si>
  <si>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</si>
  <si>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</si>
  <si>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</si>
  <si>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</si>
  <si>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</si>
  <si>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</si>
  <si>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</si>
  <si>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</si>
  <si>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</si>
  <si>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</si>
  <si>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</si>
  <si>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</si>
  <si>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</si>
  <si>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</si>
  <si>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</si>
  <si>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</si>
  <si>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</si>
  <si>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</si>
  <si>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</si>
  <si>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</si>
  <si>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</si>
  <si>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</si>
  <si>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</si>
  <si>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</si>
  <si>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</si>
  <si>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</si>
  <si>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</si>
  <si>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</si>
  <si>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</si>
  <si>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</si>
  <si>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</si>
  <si>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</si>
  <si>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</si>
  <si>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</si>
  <si>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</si>
  <si>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</si>
  <si>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</si>
  <si>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</si>
  <si>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</si>
  <si>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</si>
  <si>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</si>
  <si>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</si>
  <si>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</si>
  <si>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</si>
  <si>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</si>
  <si>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</si>
  <si>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</si>
  <si>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</si>
  <si>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</si>
  <si>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</si>
  <si>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</si>
  <si>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</si>
  <si>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</si>
  <si>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</si>
  <si>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</si>
  <si>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</si>
  <si>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</si>
  <si>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</si>
  <si>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</si>
  <si>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</si>
  <si>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</si>
  <si>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</si>
  <si>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</si>
  <si>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</si>
  <si>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</si>
  <si>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</si>
  <si>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</si>
  <si>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</si>
  <si>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</si>
  <si>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</si>
  <si>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</si>
  <si>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</si>
  <si>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</si>
  <si>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</si>
  <si>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</si>
  <si>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</si>
  <si>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</si>
  <si>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</si>
  <si>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</si>
  <si>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</si>
  <si>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</si>
  <si>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</si>
  <si>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</si>
  <si>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</si>
  <si>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</si>
  <si>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</si>
  <si>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</si>
  <si>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</si>
  <si>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</si>
  <si>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</si>
  <si>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</si>
  <si>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</si>
  <si>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</si>
  <si>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</si>
  <si>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</si>
  <si>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</si>
  <si>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</si>
  <si>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</si>
  <si>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</si>
  <si>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</si>
  <si>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</si>
  <si>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</si>
  <si>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</si>
  <si>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</si>
  <si>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</si>
  <si>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</si>
  <si>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</si>
  <si>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</si>
  <si>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</si>
  <si>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</si>
  <si>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</si>
  <si>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</si>
  <si>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</si>
  <si>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</si>
  <si>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</si>
  <si>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</si>
  <si>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</si>
  <si>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</si>
  <si>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</si>
  <si>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</si>
  <si>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</si>
  <si>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</si>
  <si>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</si>
  <si>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</si>
  <si>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</si>
  <si>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</si>
  <si>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</si>
  <si>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</si>
  <si>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</si>
  <si>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</si>
  <si>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</si>
  <si>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</si>
  <si>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</si>
  <si>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</si>
  <si>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</si>
  <si>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</si>
  <si>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</si>
  <si>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</si>
  <si>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</si>
  <si>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</si>
  <si>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</si>
  <si>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</si>
  <si>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</si>
  <si>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</si>
  <si>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</si>
  <si>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</si>
  <si>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</si>
  <si>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</si>
  <si>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</si>
  <si>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</si>
  <si>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</si>
  <si>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</si>
  <si>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</si>
  <si>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</si>
  <si>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</si>
  <si>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</si>
  <si>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</si>
  <si>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</si>
  <si>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</si>
  <si>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</si>
  <si>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</si>
  <si>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</si>
  <si>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</si>
  <si>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</si>
  <si>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</si>
  <si>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</si>
  <si>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</si>
  <si>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</si>
  <si>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</si>
  <si>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</si>
  <si>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</si>
  <si>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</si>
  <si>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</si>
  <si>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</si>
  <si>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</si>
  <si>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</si>
  <si>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</si>
  <si>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</si>
  <si>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</si>
  <si>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</si>
  <si>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</si>
  <si>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</si>
  <si>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</si>
  <si>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</si>
  <si>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</si>
  <si>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</si>
  <si>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</si>
  <si>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</si>
  <si>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</si>
  <si>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</si>
  <si>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</si>
  <si>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</si>
  <si>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</si>
  <si>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</si>
  <si>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</si>
  <si>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</si>
  <si>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</si>
  <si>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</si>
  <si>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</si>
  <si>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</si>
  <si>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</si>
  <si>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</si>
  <si>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</si>
  <si>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</si>
  <si>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</si>
  <si>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</si>
  <si>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</si>
  <si>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</si>
  <si>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</si>
  <si>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</si>
  <si>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</si>
  <si>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</si>
  <si>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</si>
  <si>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</si>
  <si>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</si>
  <si>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</si>
  <si>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</si>
  <si>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</si>
  <si>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</si>
  <si>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</si>
  <si>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</si>
  <si>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</si>
  <si>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</si>
  <si>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</si>
  <si>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</si>
  <si>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</si>
  <si>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</si>
  <si>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</si>
  <si>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</si>
  <si>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</si>
  <si>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</si>
  <si>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</si>
  <si>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</si>
  <si>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</si>
  <si>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</si>
  <si>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</si>
  <si>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</si>
  <si>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</si>
  <si>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</si>
  <si>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</si>
  <si>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</si>
  <si>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</si>
  <si>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</si>
  <si>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</si>
  <si>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</si>
  <si>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</si>
  <si>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</si>
  <si>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</si>
  <si>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</si>
  <si>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</si>
  <si>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</si>
  <si>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</si>
  <si>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</si>
  <si>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</si>
  <si>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</si>
  <si>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</si>
  <si>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</si>
  <si>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</si>
  <si>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</si>
  <si>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</si>
  <si>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</si>
  <si>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</si>
  <si>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</si>
  <si>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</si>
  <si>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</si>
  <si>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</si>
  <si>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</si>
  <si>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</si>
  <si>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</si>
  <si>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</si>
  <si>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</si>
  <si>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</si>
  <si>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</si>
  <si>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</si>
  <si>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</si>
  <si>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</si>
  <si>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</si>
  <si>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</si>
  <si>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</si>
  <si>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</si>
  <si>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</si>
  <si>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</si>
  <si>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</si>
  <si>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</si>
  <si>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</si>
  <si>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</si>
  <si>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</si>
  <si>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</si>
  <si>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</si>
  <si>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</si>
  <si>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</si>
  <si>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</si>
  <si>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</si>
  <si>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</si>
  <si>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</si>
  <si>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</si>
  <si>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</si>
  <si>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</si>
  <si>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</si>
  <si>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</si>
  <si>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</si>
  <si>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</si>
  <si>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</si>
  <si>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</si>
  <si>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</si>
  <si>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</si>
  <si>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</si>
  <si>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</si>
  <si>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</si>
  <si>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</si>
  <si>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</si>
  <si>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</si>
  <si>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</si>
  <si>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</si>
  <si>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</si>
  <si>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</si>
  <si>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</si>
  <si>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</si>
  <si>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</si>
  <si>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</si>
  <si>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</si>
  <si>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</si>
  <si>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</si>
  <si>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</si>
  <si>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</si>
  <si>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</si>
  <si>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</si>
  <si>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</si>
  <si>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</si>
  <si>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</si>
  <si>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</si>
  <si>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</si>
  <si>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</si>
  <si>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</si>
  <si>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</si>
  <si>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</si>
  <si>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</si>
  <si>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</si>
  <si>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</si>
  <si>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</si>
  <si>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</si>
  <si>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</si>
  <si>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</si>
  <si>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</si>
  <si>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</si>
  <si>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</si>
  <si>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</si>
  <si>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</si>
  <si>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</si>
  <si>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</si>
  <si>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</si>
  <si>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</si>
  <si>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</si>
  <si>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</si>
  <si>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</si>
  <si>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</si>
  <si>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</si>
  <si>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</si>
  <si>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</si>
  <si>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</si>
  <si>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</si>
  <si>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</si>
  <si>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</si>
  <si>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</si>
  <si>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</si>
  <si>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</si>
  <si>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</si>
  <si>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</si>
  <si>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</si>
  <si>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</si>
  <si>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</si>
  <si>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</si>
  <si>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</si>
  <si>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</si>
  <si>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</si>
  <si>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</si>
  <si>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</si>
  <si>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</si>
  <si>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</si>
  <si>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</si>
  <si>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</si>
  <si>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</si>
  <si>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</si>
  <si>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</si>
  <si>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</si>
  <si>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</si>
  <si>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</si>
  <si>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</si>
  <si>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</si>
  <si>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</si>
  <si>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</si>
  <si>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</si>
  <si>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</si>
  <si>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</si>
  <si>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</si>
  <si>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</si>
  <si>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</si>
  <si>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</si>
  <si>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</si>
  <si>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</si>
  <si>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</si>
  <si>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</si>
  <si>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</si>
  <si>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</si>
  <si>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</si>
  <si>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</si>
  <si>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</si>
  <si>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</si>
  <si>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</si>
  <si>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</si>
  <si>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</si>
  <si>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</si>
  <si>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</si>
  <si>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</si>
  <si>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</si>
  <si>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</si>
  <si>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</si>
  <si>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</si>
  <si>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</si>
  <si>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</si>
  <si>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</si>
  <si>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</si>
  <si>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</si>
  <si>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</si>
  <si>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</si>
  <si>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</si>
  <si>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</si>
  <si>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</si>
  <si>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</si>
  <si>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</si>
  <si>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</si>
  <si>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</si>
  <si>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</si>
  <si>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</si>
  <si>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</si>
  <si>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</si>
  <si>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</si>
  <si>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</si>
  <si>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</si>
  <si>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</si>
  <si>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</si>
  <si>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</si>
  <si>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</si>
  <si>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</si>
  <si>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</si>
  <si>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</si>
  <si>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</si>
  <si>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</si>
  <si>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</si>
  <si>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</si>
  <si>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</si>
  <si>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</si>
  <si>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</si>
  <si>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</si>
  <si>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</si>
  <si>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</si>
  <si>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</si>
  <si>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</si>
  <si>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</si>
  <si>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</si>
  <si>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</si>
  <si>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</si>
  <si>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</si>
  <si>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</si>
  <si>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</si>
  <si>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</si>
  <si>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</si>
  <si>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</si>
  <si>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</si>
  <si>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</si>
  <si>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</si>
  <si>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</si>
  <si>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</si>
  <si>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</si>
  <si>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</si>
  <si>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</si>
  <si>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</si>
  <si>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</si>
  <si>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</si>
  <si>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</si>
  <si>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</si>
  <si>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</si>
  <si>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</si>
  <si>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</si>
  <si>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</si>
  <si>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</si>
  <si>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</si>
  <si>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</si>
  <si>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</si>
  <si>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</si>
  <si>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</si>
  <si>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</si>
  <si>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</si>
  <si>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</si>
  <si>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</si>
  <si>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</si>
  <si>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</si>
  <si>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</si>
  <si>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</si>
  <si>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</si>
  <si>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</si>
  <si>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</si>
  <si>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</si>
  <si>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</si>
  <si>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</si>
  <si>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</si>
  <si>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</si>
  <si>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</si>
  <si>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</si>
  <si>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</si>
  <si>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</si>
  <si>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</si>
  <si>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</si>
  <si>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</si>
  <si>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</si>
  <si>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</si>
  <si>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</si>
  <si>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</si>
  <si>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</si>
  <si>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</si>
  <si>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</si>
  <si>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</si>
  <si>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</si>
  <si>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</si>
  <si>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</si>
  <si>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</si>
  <si>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</si>
  <si>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</si>
  <si>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</si>
  <si>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</si>
  <si>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</si>
  <si>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</si>
  <si>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</si>
  <si>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</si>
  <si>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</si>
  <si>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</si>
  <si>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</si>
  <si>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</si>
  <si>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</si>
  <si>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</si>
  <si>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</si>
  <si>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</si>
  <si>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</si>
  <si>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</si>
  <si>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</si>
  <si>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</si>
  <si>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</si>
  <si>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</si>
  <si>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</si>
  <si>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</si>
  <si>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</si>
  <si>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</si>
  <si>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</si>
  <si>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</si>
  <si>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</si>
  <si>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</si>
  <si>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</si>
  <si>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</si>
  <si>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</si>
  <si>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</si>
  <si>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</si>
  <si>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</si>
  <si>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</si>
  <si>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</si>
  <si>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</si>
  <si>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</si>
  <si>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</si>
  <si>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</si>
  <si>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</si>
  <si>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</si>
  <si>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</si>
  <si>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</si>
  <si>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</si>
  <si>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</si>
  <si>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</si>
  <si>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</si>
  <si>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</si>
  <si>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</si>
  <si>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</si>
  <si>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</si>
  <si>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</si>
  <si>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</si>
  <si>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</si>
  <si>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</si>
  <si>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</si>
  <si>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</si>
  <si>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</si>
  <si>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</si>
  <si>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</si>
  <si>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</si>
  <si>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</si>
  <si>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</si>
  <si>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</si>
  <si>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</si>
  <si>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</si>
  <si>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</si>
  <si>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</si>
  <si>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</si>
  <si>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</si>
  <si>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</si>
  <si>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</si>
  <si>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</si>
  <si>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</si>
  <si>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</si>
  <si>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</si>
  <si>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</si>
  <si>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</si>
  <si>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</si>
  <si>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</si>
  <si>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</si>
  <si>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</si>
  <si>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</si>
  <si>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</si>
  <si>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</si>
  <si>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</si>
  <si>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</si>
  <si>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</si>
  <si>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</si>
  <si>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</si>
  <si>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</si>
  <si>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</si>
  <si>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</si>
  <si>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</si>
  <si>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</si>
  <si>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</si>
  <si>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</si>
  <si>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</si>
  <si>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</si>
  <si>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</si>
  <si>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</si>
  <si>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</si>
  <si>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</si>
  <si>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</si>
  <si>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</si>
  <si>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</si>
  <si>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</si>
  <si>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</si>
  <si>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</si>
  <si>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</si>
  <si>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</si>
  <si>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</si>
  <si>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</si>
  <si>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</si>
  <si>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</si>
  <si>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</si>
  <si>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</si>
  <si>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</si>
  <si>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</si>
  <si>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</si>
  <si>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</si>
  <si>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</si>
  <si>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</si>
  <si>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</si>
  <si>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</si>
  <si>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</si>
  <si>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</si>
  <si>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</si>
  <si>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</si>
  <si>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</si>
  <si>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</si>
  <si>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</si>
  <si>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</si>
  <si>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</si>
  <si>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</si>
  <si>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</si>
  <si>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</si>
  <si>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</si>
  <si>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</si>
  <si>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</si>
  <si>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</si>
  <si>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</si>
  <si>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</si>
  <si>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</si>
  <si>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</si>
  <si>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</si>
  <si>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</si>
  <si>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</si>
  <si>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</si>
  <si>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</si>
  <si>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</si>
  <si>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</si>
  <si>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</si>
  <si>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</si>
  <si>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</si>
  <si>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</si>
  <si>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</si>
  <si>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</si>
  <si>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</si>
  <si>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</si>
  <si>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</si>
  <si>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</si>
  <si>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</si>
  <si>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</si>
  <si>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</si>
  <si>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</si>
  <si>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</si>
  <si>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</si>
  <si>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</si>
  <si>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</si>
  <si>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</si>
  <si>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</si>
  <si>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</si>
  <si>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</si>
  <si>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</si>
  <si>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</si>
  <si>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</si>
  <si>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</si>
  <si>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</si>
  <si>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</si>
  <si>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</si>
  <si>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</si>
  <si>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</si>
  <si>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</si>
  <si>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</si>
  <si>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</si>
  <si>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</si>
  <si>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</si>
  <si>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</si>
  <si>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</si>
  <si>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</si>
  <si>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</si>
  <si>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</si>
  <si>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</si>
  <si>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</si>
  <si>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</si>
  <si>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</si>
  <si>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</si>
  <si>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</si>
  <si>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</si>
  <si>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</si>
  <si>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</si>
  <si>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</si>
  <si>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</si>
  <si>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</si>
  <si>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</si>
  <si>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</si>
  <si>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</si>
  <si>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</si>
  <si>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</si>
  <si>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</si>
  <si>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</si>
  <si>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</si>
  <si>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</si>
  <si>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</si>
  <si>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</si>
  <si>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</si>
  <si>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</si>
  <si>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</si>
  <si>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</si>
  <si>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</si>
  <si>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</si>
  <si>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</si>
  <si>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</si>
  <si>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</si>
  <si>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</si>
  <si>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</si>
  <si>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</si>
  <si>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</si>
  <si>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</si>
  <si>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</si>
  <si>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</si>
  <si>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</si>
  <si>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</si>
  <si>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</si>
  <si>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</si>
  <si>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</si>
  <si>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</si>
  <si>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</si>
  <si>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</si>
  <si>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</si>
  <si>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</si>
  <si>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</si>
  <si>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</si>
  <si>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</si>
  <si>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</si>
  <si>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</si>
  <si>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</si>
  <si>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</si>
  <si>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</si>
  <si>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</si>
  <si>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</si>
  <si>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</si>
  <si>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</si>
  <si>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</si>
  <si>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</si>
  <si>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</si>
  <si>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</si>
  <si>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</si>
  <si>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</si>
  <si>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</si>
  <si>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</si>
  <si>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</si>
  <si>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</si>
  <si>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</si>
  <si>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</si>
  <si>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</si>
  <si>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</si>
  <si>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</si>
  <si>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</si>
  <si>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</si>
  <si>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</si>
  <si>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</si>
  <si>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</si>
  <si>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</si>
  <si>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</si>
  <si>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</si>
  <si>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</si>
  <si>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</si>
  <si>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</si>
  <si>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</si>
  <si>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</si>
  <si>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</si>
  <si>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</si>
  <si>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</si>
  <si>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</si>
  <si>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</si>
  <si>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</si>
  <si>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</si>
  <si>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</si>
  <si>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</si>
  <si>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</si>
  <si>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</si>
  <si>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</si>
  <si>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</si>
  <si>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</si>
  <si>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</si>
  <si>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</si>
  <si>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</si>
  <si>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</si>
  <si>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</si>
  <si>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</si>
  <si>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</si>
  <si>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</si>
  <si>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</si>
  <si>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</si>
  <si>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</si>
  <si>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</si>
  <si>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</si>
  <si>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</si>
  <si>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</si>
  <si>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</si>
  <si>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</si>
  <si>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</si>
  <si>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</si>
  <si>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</si>
  <si>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</si>
  <si>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</si>
  <si>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</si>
  <si>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</si>
  <si>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</si>
  <si>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</si>
  <si>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</si>
  <si>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</si>
  <si>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</si>
  <si>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</si>
  <si>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</si>
  <si>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</si>
  <si>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</si>
  <si>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</si>
  <si>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</si>
  <si>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</si>
  <si>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</si>
  <si>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</si>
  <si>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</si>
  <si>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</si>
  <si>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</si>
  <si>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</si>
  <si>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</si>
  <si>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</si>
  <si>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</si>
  <si>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</si>
  <si>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</si>
  <si>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</si>
  <si>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</si>
  <si>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</si>
  <si>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</si>
  <si>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</si>
  <si>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</si>
  <si>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</si>
  <si>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</si>
  <si>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</si>
  <si>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</si>
  <si>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</si>
  <si>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</si>
  <si>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</si>
  <si>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</si>
  <si>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</si>
  <si>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</si>
  <si>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</si>
  <si>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</si>
  <si>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</si>
  <si>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</si>
  <si>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</si>
  <si>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</si>
  <si>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</si>
  <si>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</si>
  <si>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</si>
  <si>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</si>
  <si>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</si>
  <si>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</si>
  <si>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</si>
  <si>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</si>
  <si>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</si>
  <si>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</si>
  <si>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</si>
  <si>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</si>
  <si>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</si>
  <si>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</si>
  <si>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</si>
  <si>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</si>
  <si>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</si>
  <si>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</si>
  <si>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</si>
  <si>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</si>
  <si>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</si>
  <si>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</si>
  <si>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</si>
  <si>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</si>
  <si>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</si>
  <si>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</si>
  <si>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</si>
  <si>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</si>
  <si>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</si>
  <si>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</si>
  <si>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</si>
  <si>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</si>
  <si>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</si>
  <si>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</si>
  <si>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</si>
  <si>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</si>
  <si>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</si>
  <si>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</si>
  <si>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</si>
  <si>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</si>
  <si>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</si>
  <si>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</si>
  <si>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</si>
  <si>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</si>
  <si>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</si>
  <si>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</si>
  <si>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</si>
  <si>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</si>
  <si>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</si>
  <si>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</si>
  <si>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</si>
  <si>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</si>
  <si>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</si>
  <si>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</si>
  <si>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</si>
  <si>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</si>
  <si>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</si>
  <si>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</si>
  <si>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</si>
  <si>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</si>
  <si>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</si>
  <si>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</si>
  <si>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</si>
  <si>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</si>
  <si>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</si>
  <si>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</si>
  <si>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</si>
  <si>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</si>
  <si>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</si>
  <si>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</si>
  <si>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</si>
  <si>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</si>
  <si>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</si>
  <si>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</si>
  <si>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</si>
  <si>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</si>
  <si>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</si>
  <si>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</si>
  <si>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</si>
  <si>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</si>
  <si>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</si>
  <si>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</si>
  <si>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</si>
  <si>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</si>
  <si>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</si>
  <si>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</si>
  <si>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</si>
  <si>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</si>
  <si>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</si>
  <si>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</si>
  <si>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</si>
  <si>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</si>
  <si>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</si>
  <si>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</si>
  <si>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</si>
  <si>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</si>
  <si>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</si>
  <si>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</si>
  <si>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</si>
  <si>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</si>
  <si>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</si>
  <si>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</si>
  <si>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</si>
  <si>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</si>
  <si>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</si>
  <si>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</si>
  <si>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</si>
  <si>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</si>
  <si>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</si>
  <si>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</si>
  <si>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</si>
  <si>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</si>
  <si>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</si>
  <si>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</si>
  <si>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</si>
  <si>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</si>
  <si>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</si>
  <si>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</si>
  <si>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</si>
  <si>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</si>
  <si>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</si>
  <si>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</si>
  <si>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</si>
  <si>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</si>
  <si>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</si>
  <si>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</si>
  <si>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</si>
  <si>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</si>
  <si>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</si>
  <si>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</si>
  <si>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</si>
  <si>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</si>
  <si>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</si>
  <si>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</si>
  <si>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</si>
  <si>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</si>
  <si>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</si>
  <si>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</si>
  <si>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</si>
  <si>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</si>
  <si>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</si>
  <si>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</si>
  <si>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</si>
  <si>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</si>
  <si>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</si>
  <si>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</si>
  <si>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</si>
  <si>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</si>
  <si>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</si>
  <si>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</si>
  <si>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</si>
  <si>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</si>
  <si>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</si>
  <si>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</si>
  <si>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</si>
  <si>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</si>
  <si>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</si>
  <si>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</si>
  <si>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</si>
  <si>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</si>
  <si>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</si>
  <si>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</si>
  <si>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</si>
  <si>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</si>
  <si>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</si>
  <si>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</si>
  <si>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</si>
  <si>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</si>
  <si>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</si>
  <si>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</si>
  <si>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</si>
  <si>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</si>
  <si>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</si>
  <si>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</si>
  <si>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</si>
  <si>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</si>
  <si>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</si>
  <si>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</si>
  <si>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</si>
  <si>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</si>
  <si>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</si>
  <si>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</si>
  <si>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</si>
  <si>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</si>
  <si>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</si>
  <si>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</si>
  <si>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</si>
  <si>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</si>
  <si>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</si>
  <si>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</si>
  <si>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</si>
  <si>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</si>
  <si>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</si>
  <si>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</si>
  <si>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</si>
  <si>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</si>
  <si>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</si>
  <si>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</si>
  <si>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</si>
  <si>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</si>
  <si>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</si>
  <si>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</si>
  <si>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</si>
  <si>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</si>
  <si>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</si>
  <si>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</si>
  <si>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</si>
  <si>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</si>
  <si>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</si>
  <si>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</si>
  <si>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</si>
  <si>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</si>
  <si>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</si>
  <si>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</si>
  <si>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</si>
  <si>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</si>
  <si>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</si>
  <si>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</si>
  <si>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</si>
  <si>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</si>
  <si>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</si>
  <si>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</si>
  <si>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</si>
  <si>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</si>
  <si>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</si>
  <si>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</si>
  <si>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</si>
  <si>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</si>
  <si>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</si>
  <si>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</si>
  <si>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</si>
  <si>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</si>
  <si>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</si>
  <si>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</si>
  <si>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</si>
  <si>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</si>
  <si>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</si>
  <si>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</si>
  <si>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</si>
  <si>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</si>
  <si>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</si>
  <si>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</si>
  <si>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</si>
  <si>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</si>
  <si>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</si>
  <si>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</si>
  <si>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</si>
  <si>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</si>
  <si>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</si>
  <si>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</si>
  <si>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</si>
  <si>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</si>
  <si>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</si>
  <si>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</si>
  <si>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</si>
  <si>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</si>
  <si>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</si>
  <si>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</si>
  <si>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</si>
  <si>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</si>
  <si>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</si>
  <si>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</si>
  <si>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</si>
  <si>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</si>
  <si>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</si>
  <si>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</si>
  <si>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</si>
  <si>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</si>
  <si>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</si>
  <si>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</si>
  <si>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</si>
  <si>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</si>
  <si>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</si>
  <si>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</si>
  <si>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</si>
  <si>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</si>
  <si>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</si>
  <si>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</si>
  <si>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</si>
  <si>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</si>
  <si>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</si>
  <si>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</si>
  <si>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</si>
  <si>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</si>
  <si>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</si>
  <si>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</si>
  <si>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</si>
  <si>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</si>
  <si>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</si>
  <si>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</si>
  <si>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</si>
  <si>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</si>
  <si>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</si>
  <si>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</si>
  <si>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</si>
  <si>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</si>
  <si>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</si>
  <si>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</si>
  <si>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</si>
  <si>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</si>
  <si>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</si>
  <si>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</si>
  <si>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</si>
  <si>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</si>
  <si>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</si>
  <si>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</si>
  <si>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</si>
  <si>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</si>
  <si>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</si>
  <si>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</si>
  <si>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</si>
  <si>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</si>
  <si>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</si>
  <si>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</si>
  <si>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</si>
  <si>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</si>
  <si>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</si>
  <si>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</si>
  <si>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</si>
  <si>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</si>
  <si>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</si>
  <si>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</si>
  <si>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</si>
  <si>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</si>
  <si>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</si>
  <si>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</si>
  <si>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</si>
  <si>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</si>
  <si>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</si>
  <si>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</si>
  <si>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</si>
  <si>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</si>
  <si>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</si>
  <si>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</si>
  <si>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</si>
  <si>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</si>
  <si>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</si>
  <si>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</si>
  <si>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</si>
  <si>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</si>
  <si>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</si>
  <si>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</si>
  <si>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</si>
  <si>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</si>
  <si>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</si>
  <si>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</si>
  <si>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</si>
  <si>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</si>
  <si>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</si>
  <si>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</si>
  <si>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</si>
  <si>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</si>
  <si>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</si>
  <si>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</si>
  <si>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</si>
  <si>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</si>
  <si>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</si>
  <si>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</si>
  <si>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</si>
  <si>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</si>
  <si>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</si>
  <si>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</si>
  <si>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</si>
  <si>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</si>
  <si>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</si>
  <si>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</si>
  <si>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</si>
  <si>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</si>
  <si>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</si>
  <si>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</si>
  <si>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</si>
  <si>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</si>
  <si>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</si>
  <si>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</si>
  <si>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</si>
  <si>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</si>
  <si>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</si>
  <si>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</si>
  <si>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</si>
  <si>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</si>
  <si>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</si>
  <si>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</si>
  <si>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</si>
  <si>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</si>
  <si>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</si>
  <si>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</si>
  <si>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</si>
  <si>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</si>
  <si>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</si>
  <si>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</si>
  <si>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</si>
  <si>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</si>
  <si>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</si>
  <si>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</si>
  <si>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</si>
  <si>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</si>
  <si>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</si>
  <si>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</si>
  <si>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</si>
  <si>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</si>
  <si>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</si>
  <si>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</si>
  <si>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</si>
  <si>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</si>
  <si>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</si>
  <si>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</si>
  <si>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</si>
  <si>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</si>
  <si>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</si>
  <si>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</si>
  <si>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</si>
  <si>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</si>
  <si>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</si>
  <si>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</si>
  <si>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</si>
  <si>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</si>
  <si>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</si>
  <si>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</si>
  <si>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</si>
  <si>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</si>
  <si>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</si>
  <si>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</si>
  <si>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</si>
  <si>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</si>
  <si>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</si>
  <si>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</si>
  <si>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</si>
  <si>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</si>
  <si>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</si>
  <si>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</si>
  <si>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</si>
  <si>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</si>
  <si>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</si>
  <si>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</si>
  <si>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</si>
  <si>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</si>
  <si>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</si>
  <si>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</si>
  <si>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</si>
  <si>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</si>
  <si>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</si>
  <si>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</si>
  <si>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</si>
  <si>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</si>
  <si>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</si>
  <si>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</si>
  <si>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</si>
  <si>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</si>
  <si>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</si>
  <si>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</si>
  <si>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</si>
  <si>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</si>
  <si>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</si>
  <si>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</si>
  <si>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</si>
  <si>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</si>
  <si>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</si>
  <si>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</si>
  <si>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</si>
  <si>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</si>
  <si>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</si>
  <si>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</si>
  <si>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</si>
  <si>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</si>
  <si>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</si>
  <si>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</si>
  <si>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</si>
  <si>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</si>
  <si>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</si>
  <si>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</si>
  <si>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</si>
  <si>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</si>
  <si>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</si>
  <si>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</si>
  <si>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</si>
  <si>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</si>
  <si>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</si>
  <si>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</si>
  <si>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</si>
  <si>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</si>
  <si>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</si>
  <si>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</si>
  <si>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</si>
  <si>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</si>
  <si>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</si>
  <si>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</si>
  <si>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</si>
  <si>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</si>
  <si>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</si>
  <si>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</si>
  <si>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</si>
  <si>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</si>
  <si>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</si>
  <si>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</si>
  <si>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</si>
  <si>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</si>
  <si>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</si>
  <si>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</si>
  <si>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</si>
  <si>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</si>
  <si>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</si>
  <si>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</si>
  <si>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</si>
  <si>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</si>
  <si>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</si>
  <si>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</si>
  <si>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</si>
  <si>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</si>
  <si>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</si>
  <si>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</si>
  <si>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</si>
  <si>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</si>
  <si>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</si>
  <si>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</si>
  <si>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</si>
  <si>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</si>
  <si>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</si>
  <si>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</si>
  <si>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</si>
  <si>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</si>
  <si>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</si>
  <si>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</si>
  <si>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</si>
  <si>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</si>
  <si>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</si>
  <si>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</si>
  <si>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</si>
  <si>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</si>
  <si>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</si>
  <si>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</si>
  <si>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</si>
  <si>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</si>
  <si>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</si>
  <si>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</si>
  <si>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</si>
  <si>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</si>
  <si>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</si>
  <si>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</si>
  <si>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</si>
  <si>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</si>
  <si>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</si>
  <si>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</si>
  <si>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</si>
  <si>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</si>
  <si>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</si>
  <si>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</si>
  <si>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</si>
  <si>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</si>
  <si>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</si>
  <si>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</si>
  <si>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</si>
  <si>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</si>
  <si>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</si>
  <si>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</si>
  <si>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</si>
  <si>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</si>
  <si>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</si>
  <si>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</si>
  <si>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</si>
  <si>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</si>
  <si>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</si>
  <si>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</si>
  <si>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</si>
  <si>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</si>
  <si>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</si>
  <si>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</si>
  <si>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</si>
  <si>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</si>
  <si>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</si>
  <si>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</si>
  <si>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</si>
  <si>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</si>
  <si>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</si>
  <si>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</si>
  <si>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</si>
  <si>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</si>
  <si>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</si>
  <si>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</si>
  <si>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</si>
  <si>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</si>
  <si>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</si>
  <si>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</si>
  <si>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</si>
  <si>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</si>
  <si>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</si>
  <si>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</si>
  <si>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</si>
  <si>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</si>
  <si>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</si>
  <si>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</si>
  <si>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</si>
  <si>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</si>
  <si>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</si>
  <si>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</si>
  <si>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</si>
  <si>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</si>
  <si>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</si>
  <si>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</si>
  <si>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</si>
  <si>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</si>
  <si>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</si>
  <si>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</si>
  <si>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</si>
  <si>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</si>
  <si>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</si>
  <si>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</si>
  <si>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</si>
  <si>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</si>
  <si>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</si>
  <si>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</si>
  <si>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</si>
  <si>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</si>
  <si>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</si>
  <si>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</si>
  <si>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</si>
  <si>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</si>
  <si>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</si>
  <si>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</si>
  <si>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</si>
  <si>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</si>
  <si>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</si>
  <si>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</si>
  <si>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</si>
  <si>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</si>
  <si>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</si>
  <si>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</si>
  <si>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</si>
  <si>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</si>
  <si>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</si>
  <si>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</si>
  <si>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</si>
  <si>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</si>
  <si>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</si>
  <si>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</si>
  <si>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</si>
  <si>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</si>
  <si>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</si>
  <si>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</si>
  <si>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</si>
  <si>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</si>
  <si>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</si>
  <si>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</si>
  <si>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</si>
  <si>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</si>
  <si>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</si>
  <si>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</si>
  <si>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</si>
  <si>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</si>
  <si>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</si>
  <si>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</si>
  <si>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</si>
  <si>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</si>
  <si>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</si>
  <si>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</si>
  <si>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</si>
  <si>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</si>
  <si>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</si>
  <si>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</si>
  <si>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</si>
  <si>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</si>
  <si>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</si>
  <si>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</si>
  <si>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</si>
  <si>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</si>
  <si>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</si>
  <si>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</si>
  <si>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</si>
  <si>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</si>
  <si>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</si>
  <si>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</si>
  <si>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</si>
  <si>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</si>
  <si>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</si>
  <si>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</si>
  <si>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</si>
  <si>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</si>
  <si>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</si>
  <si>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</si>
  <si>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</si>
  <si>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</si>
  <si>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</si>
  <si>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</si>
  <si>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</si>
  <si>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</si>
  <si>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</si>
  <si>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</si>
  <si>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</si>
  <si>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</si>
  <si>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</si>
  <si>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</si>
  <si>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</si>
  <si>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</si>
  <si>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</si>
  <si>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</si>
  <si>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</si>
  <si>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</si>
  <si>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</si>
  <si>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</si>
  <si>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</si>
  <si>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</si>
  <si>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</si>
  <si>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</si>
  <si>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</si>
  <si>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</si>
  <si>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</si>
  <si>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</si>
  <si>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</si>
  <si>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</si>
  <si>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</si>
  <si>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</si>
  <si>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</si>
  <si>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</si>
  <si>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</si>
  <si>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</si>
  <si>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</si>
  <si>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</si>
  <si>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</si>
  <si>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</si>
  <si>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</si>
  <si>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</si>
  <si>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</si>
  <si>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</si>
  <si>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</si>
  <si>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</si>
  <si>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</si>
  <si>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</si>
  <si>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</si>
  <si>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</si>
  <si>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</si>
  <si>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</si>
  <si>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</si>
  <si>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</si>
  <si>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</si>
  <si>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</si>
  <si>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</si>
  <si>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</si>
  <si>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</si>
  <si>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</si>
  <si>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</si>
  <si>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</si>
  <si>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</si>
  <si>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</si>
  <si>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</si>
  <si>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</si>
  <si>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</si>
  <si>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</si>
  <si>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</si>
  <si>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</si>
  <si>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</si>
  <si>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</si>
  <si>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</si>
  <si>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</si>
  <si>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</si>
  <si>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</si>
  <si>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</si>
  <si>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</si>
  <si>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</si>
  <si>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</si>
  <si>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</si>
  <si>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</si>
  <si>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</si>
  <si>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</si>
  <si>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</si>
  <si>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</si>
  <si>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</si>
  <si>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</si>
  <si>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</si>
  <si>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</si>
  <si>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</si>
  <si>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</si>
  <si>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</si>
  <si>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</si>
  <si>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</si>
  <si>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</si>
  <si>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</si>
  <si>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</si>
  <si>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</si>
  <si>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</si>
  <si>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</si>
  <si>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</si>
  <si>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</si>
  <si>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</si>
  <si>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</si>
  <si>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</si>
  <si>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</si>
  <si>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</si>
  <si>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</si>
  <si>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</si>
  <si>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</si>
  <si>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</si>
  <si>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</si>
  <si>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</si>
  <si>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</si>
  <si>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</si>
  <si>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</si>
  <si>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</si>
  <si>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</si>
  <si>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</si>
  <si>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</si>
  <si>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</si>
  <si>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</si>
  <si>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</si>
  <si>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</si>
  <si>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</si>
  <si>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</si>
  <si>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</si>
  <si>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</si>
  <si>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</si>
  <si>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</si>
  <si>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</si>
  <si>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</si>
  <si>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</si>
  <si>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</si>
  <si>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</si>
  <si>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</si>
  <si>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</si>
  <si>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</si>
  <si>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</si>
  <si>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</si>
  <si>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</si>
  <si>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</si>
  <si>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</si>
  <si>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</si>
  <si>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</si>
  <si>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</si>
  <si>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</si>
  <si>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</si>
  <si>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</si>
  <si>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</si>
  <si>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</si>
  <si>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</si>
  <si>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</si>
  <si>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</si>
  <si>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</si>
  <si>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</si>
  <si>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</si>
  <si>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</si>
  <si>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</si>
  <si>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</si>
  <si>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</si>
  <si>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</si>
  <si>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</si>
  <si>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</si>
  <si>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</si>
  <si>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</si>
  <si>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</si>
  <si>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</si>
  <si>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</si>
  <si>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</si>
  <si>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</si>
  <si>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</si>
  <si>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</si>
  <si>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</si>
  <si>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</si>
  <si>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</si>
  <si>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</si>
  <si>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</si>
  <si>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</si>
  <si>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</si>
  <si>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</si>
  <si>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</si>
  <si>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</si>
  <si>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</si>
  <si>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</si>
  <si>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</si>
  <si>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</si>
  <si>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</si>
  <si>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</si>
  <si>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</si>
  <si>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</si>
  <si>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</si>
  <si>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</si>
  <si>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</si>
  <si>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</si>
  <si>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</si>
  <si>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</si>
  <si>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</si>
  <si>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</si>
  <si>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</si>
  <si>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</si>
  <si>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</si>
  <si>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</si>
  <si>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</si>
  <si>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</si>
  <si>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</si>
  <si>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</si>
  <si>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</si>
  <si>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</si>
  <si>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</si>
  <si>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</si>
  <si>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</si>
  <si>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</si>
  <si>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</si>
  <si>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</si>
  <si>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</si>
  <si>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</si>
  <si>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</si>
  <si>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</si>
  <si>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</si>
  <si>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</si>
  <si>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</si>
  <si>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</si>
  <si>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</si>
  <si>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</si>
  <si>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</si>
  <si>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</si>
  <si>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</si>
  <si>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</si>
  <si>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</si>
  <si>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</si>
  <si>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</si>
  <si>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</si>
  <si>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</si>
  <si>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</si>
  <si>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</si>
  <si>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</si>
  <si>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</si>
  <si>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</si>
  <si>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</si>
  <si>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</si>
  <si>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</si>
  <si>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</si>
  <si>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</si>
  <si>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</si>
  <si>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</si>
  <si>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</si>
  <si>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</si>
  <si>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</si>
  <si>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</si>
  <si>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</si>
  <si>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</si>
  <si>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</si>
  <si>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</si>
  <si>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</si>
  <si>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</si>
  <si>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</si>
  <si>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</si>
  <si>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</si>
  <si>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</si>
  <si>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</si>
  <si>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</si>
  <si>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</si>
  <si>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</si>
  <si>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</si>
  <si>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</si>
  <si>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</si>
  <si>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</si>
  <si>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</si>
  <si>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</si>
  <si>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</si>
  <si>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</si>
  <si>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</si>
  <si>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</si>
  <si>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</si>
  <si>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</si>
  <si>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</si>
  <si>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</si>
  <si>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</si>
  <si>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</si>
  <si>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</si>
  <si>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</si>
  <si>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</si>
  <si>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</si>
  <si>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</si>
  <si>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</si>
  <si>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</si>
  <si>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</si>
  <si>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</si>
  <si>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</si>
  <si>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</si>
  <si>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</si>
  <si>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</si>
  <si>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</si>
  <si>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</si>
  <si>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</si>
  <si>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</si>
  <si>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</si>
  <si>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</si>
  <si>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</si>
  <si>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</si>
  <si>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</si>
  <si>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</si>
  <si>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</si>
  <si>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</si>
  <si>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</si>
  <si>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</si>
  <si>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</si>
  <si>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</si>
  <si>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</si>
  <si>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</si>
  <si>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</si>
  <si>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</si>
  <si>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</si>
  <si>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</si>
  <si>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</si>
  <si>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</si>
  <si>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</si>
  <si>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</si>
  <si>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</si>
  <si>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</si>
  <si>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</si>
  <si>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</si>
  <si>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</si>
  <si>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</si>
  <si>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</si>
  <si>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</si>
  <si>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</si>
  <si>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</si>
  <si>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</si>
  <si>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</si>
  <si>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</si>
  <si>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</si>
  <si>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</si>
  <si>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</si>
  <si>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</si>
  <si>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</si>
  <si>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</si>
  <si>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</si>
  <si>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</si>
  <si>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</si>
  <si>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</si>
  <si>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</si>
  <si>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</si>
  <si>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</si>
  <si>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</si>
  <si>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</si>
  <si>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</si>
  <si>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</si>
  <si>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</si>
  <si>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</si>
  <si>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</si>
  <si>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</si>
  <si>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</si>
  <si>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</si>
  <si>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</si>
  <si>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</si>
  <si>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</si>
  <si>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</si>
  <si>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</si>
  <si>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</si>
  <si>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</si>
  <si>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</si>
  <si>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</si>
  <si>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</si>
  <si>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</si>
  <si>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</si>
  <si>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</si>
  <si>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</si>
  <si>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</si>
  <si>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</si>
  <si>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</si>
  <si>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</si>
  <si>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</si>
  <si>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</si>
  <si>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</si>
  <si>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</si>
  <si>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</si>
  <si>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</si>
  <si>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</si>
  <si>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</si>
  <si>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</si>
  <si>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</si>
  <si>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</si>
  <si>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</si>
  <si>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</si>
  <si>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</si>
  <si>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</si>
  <si>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</si>
  <si>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</si>
  <si>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</si>
  <si>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</si>
  <si>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</si>
  <si>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</si>
  <si>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</si>
  <si>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</si>
  <si>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</si>
  <si>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</si>
  <si>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</si>
  <si>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</si>
  <si>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</si>
  <si>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</si>
  <si>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</si>
  <si>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</si>
  <si>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</si>
  <si>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</si>
  <si>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</si>
  <si>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</si>
  <si>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</si>
  <si>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</si>
  <si>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</si>
  <si>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</si>
  <si>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</si>
  <si>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</si>
  <si>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</si>
  <si>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</si>
  <si>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</si>
  <si>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</si>
  <si>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</si>
  <si>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</si>
  <si>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</si>
  <si>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</si>
  <si>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</si>
  <si>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</si>
  <si>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</si>
  <si>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</si>
  <si>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</si>
  <si>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</si>
  <si>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</si>
  <si>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</si>
  <si>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</si>
  <si>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</si>
  <si>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</si>
  <si>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</si>
  <si>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</si>
  <si>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</si>
  <si>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</si>
  <si>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</si>
  <si>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</si>
  <si>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</si>
  <si>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</si>
  <si>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</si>
  <si>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</si>
  <si>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</si>
  <si>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</si>
  <si>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</si>
  <si>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</si>
  <si>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</si>
  <si>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</si>
  <si>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</si>
  <si>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</si>
  <si>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</si>
  <si>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</si>
  <si>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</si>
  <si>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</si>
  <si>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</si>
  <si>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</si>
  <si>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</si>
  <si>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</si>
  <si>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</si>
  <si>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</si>
  <si>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</si>
  <si>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</si>
  <si>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</si>
  <si>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</si>
  <si>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</si>
  <si>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</si>
  <si>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</si>
  <si>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</si>
  <si>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</si>
  <si>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</si>
  <si>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</si>
  <si>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</si>
  <si>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</si>
  <si>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</si>
  <si>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</si>
  <si>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</si>
  <si>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</si>
  <si>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</si>
  <si>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</si>
  <si>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</si>
  <si>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</si>
  <si>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</si>
  <si>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</si>
  <si>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</si>
  <si>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</si>
  <si>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</si>
  <si>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</si>
  <si>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</si>
  <si>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</si>
  <si>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</si>
  <si>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</si>
  <si>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</si>
  <si>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</si>
  <si>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</si>
  <si>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</si>
  <si>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</si>
  <si>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</si>
  <si>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</si>
  <si>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</si>
  <si>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</si>
  <si>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</si>
  <si>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</si>
  <si>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</si>
  <si>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</si>
  <si>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</si>
  <si>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</si>
  <si>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</si>
  <si>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</si>
  <si>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</si>
  <si>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</si>
  <si>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</si>
  <si>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</si>
  <si>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</si>
  <si>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</si>
  <si>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</si>
  <si>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</si>
  <si>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</si>
  <si>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</si>
  <si>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</si>
  <si>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</si>
  <si>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</si>
  <si>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</si>
  <si>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</si>
  <si>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</si>
  <si>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</si>
  <si>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</si>
  <si>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</si>
  <si>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</si>
  <si>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</si>
  <si>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</si>
  <si>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</si>
  <si>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</si>
  <si>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</si>
  <si>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</si>
  <si>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</si>
  <si>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</si>
  <si>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</si>
  <si>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</si>
  <si>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</si>
  <si>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</si>
  <si>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</si>
  <si>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</si>
  <si>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</si>
  <si>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</si>
  <si>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</si>
  <si>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</si>
  <si>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</si>
  <si>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</si>
  <si>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</si>
  <si>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</si>
  <si>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</si>
  <si>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</si>
  <si>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</si>
  <si>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</si>
  <si>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</si>
  <si>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</si>
  <si>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</si>
  <si>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</si>
  <si>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</si>
  <si>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</si>
  <si>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</si>
  <si>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</si>
  <si>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</si>
  <si>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</si>
  <si>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</si>
  <si>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</si>
  <si>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</si>
  <si>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</si>
  <si>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</si>
  <si>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</si>
  <si>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</si>
  <si>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</si>
  <si>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</si>
  <si>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</si>
  <si>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</si>
  <si>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</si>
  <si>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</si>
  <si>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</si>
  <si>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</si>
  <si>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</si>
  <si>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</si>
  <si>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</si>
  <si>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</si>
  <si>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</si>
  <si>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</si>
  <si>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</si>
  <si>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</si>
  <si>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</si>
  <si>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</si>
  <si>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</si>
  <si>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</si>
  <si>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</si>
  <si>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</si>
  <si>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</si>
  <si>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</si>
  <si>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</si>
  <si>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</si>
  <si>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</si>
  <si>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</si>
  <si>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</si>
  <si>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</si>
  <si>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</si>
  <si>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</si>
  <si>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</si>
  <si>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</si>
  <si>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</si>
  <si>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</si>
  <si>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</si>
  <si>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</si>
  <si>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</si>
  <si>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</si>
  <si>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</si>
  <si>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</si>
  <si>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</si>
  <si>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</si>
  <si>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</si>
  <si>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</si>
  <si>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</si>
  <si>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</si>
  <si>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</si>
  <si>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</si>
  <si>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</si>
  <si>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</si>
  <si>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</si>
  <si>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</si>
  <si>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</si>
  <si>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</si>
  <si>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</si>
  <si>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</si>
  <si>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</si>
  <si>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</si>
  <si>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</si>
  <si>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</si>
  <si>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</si>
  <si>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</si>
  <si>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</si>
  <si>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</si>
  <si>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</si>
  <si>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</si>
  <si>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</si>
  <si>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</si>
  <si>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</si>
  <si>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</si>
  <si>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</si>
  <si>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</si>
  <si>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</si>
  <si>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</si>
  <si>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</si>
  <si>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</si>
  <si>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</si>
  <si>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</si>
  <si>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</si>
  <si>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</si>
  <si>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</si>
  <si>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</si>
  <si>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</si>
  <si>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</si>
  <si>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</si>
  <si>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</si>
  <si>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</si>
  <si>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</si>
  <si>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</si>
  <si>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</si>
  <si>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</si>
  <si>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</si>
  <si>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</si>
  <si>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</si>
  <si>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</si>
  <si>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</si>
  <si>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</si>
  <si>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</si>
  <si>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</si>
  <si>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</si>
  <si>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</si>
  <si>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</si>
  <si>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</si>
  <si>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</si>
  <si>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</si>
  <si>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</si>
  <si>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</si>
  <si>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</si>
  <si>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</si>
  <si>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</si>
  <si>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</si>
  <si>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</si>
  <si>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</si>
  <si>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</si>
  <si>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</si>
  <si>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</si>
  <si>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</si>
  <si>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</si>
  <si>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</si>
  <si>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</si>
  <si>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</si>
  <si>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</si>
  <si>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</si>
  <si>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</si>
  <si>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</si>
  <si>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</si>
  <si>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</si>
  <si>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</si>
  <si>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</si>
  <si>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</si>
  <si>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</si>
  <si>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</si>
  <si>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</si>
  <si>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</si>
  <si>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</si>
  <si>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</si>
  <si>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</si>
  <si>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</si>
  <si>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</si>
  <si>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</si>
  <si>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</si>
  <si>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</si>
  <si>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</si>
  <si>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</si>
  <si>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</si>
  <si>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</si>
  <si>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</si>
  <si>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</si>
  <si>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</si>
  <si>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</si>
  <si>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</si>
  <si>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</si>
  <si>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</si>
  <si>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</si>
  <si>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</si>
  <si>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</si>
  <si>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</si>
  <si>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</si>
  <si>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</si>
  <si>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</si>
  <si>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</si>
  <si>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</si>
  <si>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</si>
  <si>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</si>
  <si>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</si>
  <si>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</si>
  <si>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</si>
  <si>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</si>
  <si>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</si>
  <si>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</si>
  <si>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</si>
  <si>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</si>
  <si>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</si>
  <si>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</si>
  <si>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</si>
  <si>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</si>
  <si>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</si>
  <si>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</si>
  <si>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</si>
  <si>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</si>
  <si>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</si>
  <si>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</si>
  <si>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</si>
  <si>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</si>
  <si>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</si>
  <si>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</si>
  <si>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</si>
  <si>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</si>
  <si>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</si>
  <si>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</si>
  <si>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</si>
  <si>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</si>
  <si>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</si>
  <si>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</si>
  <si>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</si>
  <si>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</si>
  <si>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</si>
  <si>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</si>
  <si>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</si>
  <si>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</si>
  <si>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</si>
  <si>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</si>
  <si>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</si>
  <si>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</si>
  <si>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</si>
  <si>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</si>
  <si>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</si>
  <si>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</si>
  <si>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</si>
  <si>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</si>
  <si>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</si>
  <si>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</si>
  <si>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</si>
  <si>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</si>
  <si>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</si>
  <si>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</si>
  <si>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</si>
  <si>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</si>
  <si>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</si>
  <si>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</si>
  <si>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</si>
  <si>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</si>
  <si>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</si>
  <si>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</si>
  <si>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</si>
  <si>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</si>
  <si>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</si>
  <si>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</si>
  <si>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</si>
  <si>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</si>
  <si>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</si>
  <si>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</si>
  <si>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</si>
  <si>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</si>
  <si>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</si>
  <si>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</si>
  <si>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</si>
  <si>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</si>
  <si>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</si>
  <si>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</si>
  <si>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</si>
  <si>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</si>
  <si>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</si>
  <si>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</si>
  <si>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</si>
  <si>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</si>
  <si>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</si>
  <si>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</si>
  <si>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</si>
  <si>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</si>
  <si>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</si>
  <si>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</si>
  <si>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</si>
  <si>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</si>
  <si>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</si>
  <si>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</si>
  <si>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</si>
  <si>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</si>
  <si>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</si>
  <si>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</si>
  <si>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</si>
  <si>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</si>
  <si>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</si>
  <si>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</si>
  <si>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</si>
  <si>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</si>
  <si>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</si>
  <si>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</si>
  <si>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</si>
  <si>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</si>
  <si>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</si>
  <si>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</si>
  <si>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</si>
  <si>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</si>
  <si>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</si>
  <si>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</si>
  <si>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</si>
  <si>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</si>
  <si>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</si>
  <si>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</si>
  <si>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</si>
  <si>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</si>
  <si>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</si>
  <si>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</si>
  <si>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</si>
  <si>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</si>
  <si>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</si>
  <si>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</si>
  <si>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</si>
  <si>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</si>
  <si>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</si>
  <si>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</si>
  <si>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</si>
  <si>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</si>
  <si>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</si>
  <si>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</si>
  <si>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</si>
  <si>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</si>
  <si>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</si>
  <si>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</si>
  <si>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</si>
  <si>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</si>
  <si>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</si>
  <si>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</si>
  <si>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</si>
  <si>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</si>
  <si>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</si>
  <si>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</si>
  <si>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</si>
  <si>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</si>
  <si>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</si>
  <si>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</si>
  <si>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</si>
  <si>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</si>
  <si>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</si>
  <si>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</si>
  <si>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</si>
  <si>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</si>
  <si>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</si>
  <si>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</si>
  <si>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</si>
  <si>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</si>
  <si>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</si>
  <si>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</si>
  <si>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</si>
  <si>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</si>
  <si>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</si>
  <si>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</si>
  <si>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</si>
  <si>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</si>
  <si>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</si>
  <si>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</si>
  <si>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</si>
  <si>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</si>
  <si>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</si>
  <si>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</si>
  <si>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</si>
  <si>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</si>
  <si>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</si>
  <si>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</si>
  <si>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</si>
  <si>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</si>
  <si>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</si>
  <si>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</si>
  <si>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</si>
  <si>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</si>
  <si>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</si>
  <si>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</si>
  <si>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</si>
  <si>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</si>
  <si>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</si>
  <si>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</si>
  <si>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</si>
  <si>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</si>
  <si>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</si>
  <si>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</si>
  <si>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</si>
  <si>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</si>
  <si>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</si>
  <si>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</si>
  <si>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</si>
  <si>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</si>
  <si>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</si>
  <si>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</si>
  <si>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</si>
  <si>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</si>
  <si>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</si>
  <si>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</si>
  <si>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</si>
  <si>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</si>
  <si>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</si>
  <si>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</si>
  <si>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</si>
  <si>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</si>
  <si>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</si>
  <si>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</si>
  <si>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</si>
  <si>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</si>
  <si>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</si>
  <si>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</si>
  <si>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</si>
  <si>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</si>
  <si>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</si>
  <si>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</si>
  <si>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</si>
  <si>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</si>
  <si>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</si>
  <si>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</si>
  <si>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</si>
  <si>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</si>
  <si>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</si>
  <si>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</si>
  <si>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</si>
  <si>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</si>
  <si>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</si>
  <si>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</si>
  <si>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</si>
  <si>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</si>
  <si>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</si>
  <si>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</si>
  <si>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</si>
  <si>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</si>
  <si>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</si>
  <si>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</si>
  <si>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</si>
  <si>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</si>
  <si>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</si>
  <si>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</si>
  <si>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</si>
  <si>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</si>
  <si>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</si>
  <si>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</si>
  <si>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</si>
  <si>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</si>
  <si>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</si>
  <si>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</si>
  <si>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</si>
  <si>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</si>
  <si>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</si>
  <si>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</si>
  <si>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</si>
  <si>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</si>
  <si>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</si>
  <si>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</si>
  <si>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</si>
  <si>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</si>
  <si>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</si>
  <si>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</si>
  <si>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</si>
  <si>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</si>
  <si>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</si>
  <si>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</si>
  <si>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</si>
  <si>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</si>
  <si>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</si>
  <si>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</si>
  <si>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</si>
  <si>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</si>
  <si>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</si>
  <si>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</si>
  <si>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</si>
  <si>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</si>
  <si>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</si>
  <si>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</si>
  <si>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</si>
  <si>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</si>
  <si>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</si>
  <si>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</si>
  <si>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</si>
  <si>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</si>
  <si>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</si>
  <si>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</si>
  <si>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</si>
  <si>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</si>
  <si>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</si>
  <si>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</si>
  <si>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</si>
  <si>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</si>
  <si>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</si>
  <si>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</si>
  <si>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</si>
  <si>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</si>
  <si>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</si>
  <si>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</si>
  <si>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</si>
  <si>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</si>
  <si>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</si>
  <si>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</si>
  <si>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</si>
  <si>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</si>
  <si>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</si>
  <si>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</si>
  <si>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</si>
  <si>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</si>
  <si>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</si>
  <si>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</si>
  <si>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</si>
  <si>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</si>
  <si>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</si>
  <si>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</si>
  <si>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</si>
  <si>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</si>
  <si>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</si>
  <si>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</si>
  <si>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</si>
  <si>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</si>
  <si>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</si>
  <si>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</si>
  <si>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</si>
  <si>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</si>
  <si>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</si>
  <si>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</si>
  <si>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</si>
  <si>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</si>
  <si>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</si>
  <si>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</si>
  <si>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</si>
  <si>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</si>
  <si>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</si>
  <si>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</si>
  <si>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</si>
  <si>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</si>
  <si>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</si>
  <si>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</si>
  <si>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</si>
  <si>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</si>
  <si>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</si>
  <si>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</si>
  <si>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</si>
  <si>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</si>
  <si>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</si>
  <si>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</si>
  <si>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</si>
  <si>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</si>
  <si>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</si>
  <si>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</si>
  <si>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</si>
  <si>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</si>
  <si>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</si>
  <si>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</si>
  <si>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</si>
  <si>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</si>
  <si>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</si>
  <si>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</si>
  <si>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</si>
  <si>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</si>
  <si>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</si>
  <si>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</si>
  <si>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</si>
  <si>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</si>
  <si>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</si>
  <si>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</si>
  <si>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</si>
  <si>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</si>
  <si>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</si>
  <si>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</si>
  <si>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</si>
  <si>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</si>
  <si>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</si>
  <si>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</si>
  <si>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</si>
  <si>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</si>
  <si>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</si>
  <si>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</si>
  <si>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</si>
  <si>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</si>
  <si>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</si>
  <si>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</si>
  <si>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</si>
  <si>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</si>
  <si>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</si>
  <si>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</si>
  <si>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</si>
  <si>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</si>
  <si>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</si>
  <si>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</si>
  <si>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</si>
  <si>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</si>
  <si>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</si>
  <si>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</si>
  <si>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</si>
  <si>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</si>
  <si>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</si>
  <si>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</si>
  <si>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</si>
  <si>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</si>
  <si>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</si>
  <si>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</si>
  <si>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</si>
  <si>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</si>
  <si>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</si>
  <si>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</si>
  <si>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</si>
  <si>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</si>
  <si>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</si>
  <si>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</si>
  <si>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</si>
  <si>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</si>
  <si>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</si>
  <si>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</si>
  <si>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</si>
  <si>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</si>
  <si>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</si>
  <si>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</si>
  <si>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</si>
  <si>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</si>
  <si>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</si>
  <si>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</si>
  <si>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</si>
  <si>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</si>
  <si>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</si>
  <si>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</si>
  <si>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</si>
  <si>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</si>
  <si>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</si>
  <si>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</si>
  <si>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</si>
  <si>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</si>
  <si>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</si>
  <si>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</si>
  <si>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</si>
  <si>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</si>
  <si>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</si>
  <si>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</si>
  <si>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</si>
  <si>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</si>
  <si>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</si>
  <si>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</si>
  <si>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</si>
  <si>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</si>
  <si>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</si>
  <si>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</si>
  <si>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</si>
  <si>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</si>
  <si>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</si>
  <si>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</si>
  <si>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</si>
  <si>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</si>
  <si>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</si>
  <si>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</si>
  <si>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</si>
  <si>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</si>
  <si>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</si>
  <si>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</si>
  <si>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</si>
  <si>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</si>
  <si>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</si>
  <si>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</si>
  <si>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</si>
  <si>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</si>
  <si>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</si>
  <si>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</si>
  <si>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</si>
  <si>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</si>
  <si>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</si>
  <si>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</si>
  <si>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</si>
  <si>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</si>
  <si>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</si>
  <si>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</si>
  <si>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</si>
  <si>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</si>
  <si>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</si>
  <si>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</si>
  <si>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</si>
  <si>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</si>
  <si>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</si>
  <si>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</si>
  <si>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</si>
  <si>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</si>
  <si>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</si>
  <si>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</si>
  <si>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</si>
  <si>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</si>
  <si>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</si>
  <si>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</si>
  <si>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</si>
  <si>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</si>
  <si>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</si>
  <si>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</si>
  <si>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</si>
  <si>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</si>
  <si>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</si>
  <si>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</si>
  <si>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</si>
  <si>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</si>
  <si>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</si>
  <si>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</si>
  <si>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</si>
  <si>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</si>
  <si>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</si>
  <si>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</si>
  <si>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</si>
  <si>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</si>
  <si>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</si>
  <si>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</si>
  <si>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</si>
  <si>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</si>
  <si>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</si>
  <si>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</si>
  <si>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</si>
  <si>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</si>
  <si>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</si>
  <si>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</si>
  <si>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</si>
  <si>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</si>
  <si>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</si>
  <si>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</si>
  <si>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</si>
  <si>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</si>
  <si>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</si>
  <si>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</si>
  <si>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</si>
  <si>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</si>
  <si>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</si>
  <si>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</si>
  <si>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</si>
  <si>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</si>
  <si>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</si>
  <si>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</si>
  <si>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</si>
  <si>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</si>
  <si>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</si>
  <si>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</si>
  <si>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</si>
  <si>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</si>
  <si>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</si>
  <si>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</si>
  <si>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</si>
  <si>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</si>
  <si>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</si>
  <si>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</si>
  <si>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</si>
  <si>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</si>
  <si>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</si>
  <si>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</si>
  <si>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</si>
  <si>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</si>
  <si>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</si>
  <si>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</si>
  <si>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</si>
  <si>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</si>
  <si>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</si>
  <si>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</si>
  <si>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</si>
  <si>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</si>
  <si>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</si>
  <si>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</si>
  <si>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</si>
  <si>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</si>
  <si>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</si>
  <si>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</si>
  <si>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</si>
  <si>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</si>
  <si>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</si>
  <si>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</si>
  <si>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</si>
  <si>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</si>
  <si>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</si>
  <si>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</si>
  <si>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</si>
  <si>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</si>
  <si>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</si>
  <si>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</si>
  <si>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</si>
  <si>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</si>
  <si>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</si>
  <si>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</si>
  <si>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</si>
  <si>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</si>
  <si>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</si>
  <si>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</si>
  <si>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</si>
  <si>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</si>
  <si>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</si>
  <si>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</si>
  <si>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</si>
  <si>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</si>
  <si>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</si>
  <si>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</si>
  <si>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</si>
  <si>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</si>
  <si>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</si>
  <si>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</si>
  <si>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</si>
  <si>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</si>
  <si>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</si>
  <si>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</si>
  <si>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</si>
  <si>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</si>
  <si>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</si>
  <si>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</si>
  <si>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</si>
  <si>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</si>
  <si>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</si>
  <si>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</si>
  <si>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</si>
  <si>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</si>
  <si>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</si>
  <si>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</si>
  <si>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</si>
  <si>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</si>
  <si>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</si>
  <si>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</si>
  <si>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</si>
  <si>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</si>
  <si>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</si>
  <si>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</si>
  <si>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</si>
  <si>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</si>
  <si>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</si>
  <si>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</si>
  <si>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</si>
  <si>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</si>
  <si>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</si>
  <si>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</si>
  <si>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</si>
  <si>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</si>
  <si>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</si>
  <si>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</si>
  <si>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</si>
  <si>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</si>
  <si>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</si>
  <si>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</si>
  <si>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</si>
  <si>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</si>
  <si>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</si>
  <si>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</si>
  <si>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</si>
  <si>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</si>
  <si>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</si>
  <si>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</si>
  <si>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</si>
  <si>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</si>
  <si>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</si>
  <si>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</si>
  <si>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</si>
  <si>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</si>
  <si>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</si>
  <si>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</si>
  <si>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</si>
  <si>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</si>
  <si>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</si>
  <si>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</si>
  <si>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</si>
  <si>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</si>
  <si>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</si>
  <si>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</si>
  <si>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</si>
  <si>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</si>
  <si>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</si>
  <si>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</si>
  <si>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</si>
  <si>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</si>
  <si>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</si>
  <si>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</si>
  <si>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</si>
  <si>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</si>
  <si>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</si>
  <si>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</si>
  <si>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</si>
  <si>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</si>
  <si>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</si>
  <si>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</si>
  <si>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</si>
  <si>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</si>
  <si>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</si>
  <si>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</si>
  <si>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</si>
  <si>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</si>
  <si>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</si>
  <si>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</si>
  <si>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</si>
  <si>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</si>
  <si>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</si>
  <si>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</si>
  <si>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</si>
  <si>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</si>
  <si>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</si>
  <si>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</si>
  <si>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</si>
  <si>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</si>
  <si>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</si>
  <si>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</si>
  <si>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</si>
  <si>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</si>
  <si>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</si>
  <si>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</si>
  <si>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</si>
  <si>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</si>
  <si>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</si>
  <si>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</si>
  <si>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</si>
  <si>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</si>
  <si>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</si>
  <si>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</si>
  <si>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</si>
  <si>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</si>
  <si>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</si>
  <si>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</si>
  <si>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</si>
  <si>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</si>
  <si>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</si>
  <si>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</si>
  <si>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</si>
  <si>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</si>
  <si>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</si>
  <si>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</si>
  <si>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</si>
  <si>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</si>
  <si>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</si>
  <si>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</si>
  <si>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</si>
  <si>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</si>
  <si>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</si>
  <si>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</si>
  <si>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</si>
  <si>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</si>
  <si>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</si>
  <si>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</si>
  <si>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</si>
  <si>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</si>
  <si>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</si>
  <si>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</si>
  <si>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</si>
  <si>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</si>
  <si>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</si>
  <si>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</si>
  <si>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</si>
  <si>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</si>
  <si>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</si>
  <si>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</si>
  <si>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</si>
  <si>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</si>
  <si>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</si>
  <si>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</si>
  <si>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</si>
  <si>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</si>
  <si>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</si>
  <si>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</si>
  <si>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</si>
  <si>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</si>
  <si>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</si>
  <si>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</si>
  <si>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</si>
  <si>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</si>
  <si>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</si>
  <si>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</si>
  <si>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</si>
  <si>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</si>
  <si>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</si>
  <si>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</si>
  <si>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</si>
  <si>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</si>
  <si>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</si>
  <si>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</si>
  <si>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</si>
  <si>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</si>
  <si>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</si>
  <si>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</si>
  <si>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</si>
  <si>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</si>
  <si>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</si>
  <si>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</si>
  <si>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</si>
  <si>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</si>
  <si>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</si>
  <si>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</si>
  <si>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</si>
  <si>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</si>
  <si>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</si>
  <si>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</si>
  <si>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</si>
  <si>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</si>
  <si>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</si>
  <si>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</si>
  <si>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</si>
  <si>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</si>
  <si>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</si>
  <si>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</si>
  <si>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</si>
  <si>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</si>
  <si>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</si>
  <si>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</si>
  <si>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</si>
  <si>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</si>
  <si>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</si>
  <si>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</si>
  <si>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</si>
  <si>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</si>
  <si>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</si>
  <si>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</si>
  <si>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</si>
  <si>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</si>
  <si>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</si>
  <si>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</si>
  <si>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</si>
  <si>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</si>
  <si>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</si>
  <si>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</si>
  <si>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</si>
  <si>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</si>
  <si>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</si>
  <si>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</si>
  <si>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</si>
  <si>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</si>
  <si>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</si>
  <si>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</si>
  <si>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</si>
  <si>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</si>
  <si>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</si>
  <si>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</si>
  <si>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</si>
  <si>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</si>
  <si>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</si>
  <si>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</si>
  <si>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</si>
  <si>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</si>
  <si>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</si>
  <si>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</si>
  <si>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</si>
  <si>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</si>
  <si>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</si>
  <si>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</si>
  <si>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</si>
  <si>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</si>
  <si>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</si>
  <si>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</si>
  <si>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</si>
  <si>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</si>
  <si>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</si>
  <si>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</si>
  <si>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</si>
  <si>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</si>
  <si>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</si>
  <si>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</si>
  <si>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</si>
  <si>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</si>
  <si>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</si>
  <si>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</si>
  <si>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</si>
  <si>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</si>
  <si>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</si>
  <si>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</si>
  <si>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</si>
  <si>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</si>
  <si>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</si>
  <si>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</si>
  <si>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</si>
  <si>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</si>
  <si>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</si>
  <si>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</si>
  <si>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</si>
  <si>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</si>
  <si>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</si>
  <si>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</si>
  <si>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</si>
  <si>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</si>
  <si>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</si>
  <si>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</si>
  <si>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</si>
  <si>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</si>
  <si>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</si>
  <si>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</si>
  <si>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</si>
  <si>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</si>
  <si>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</si>
  <si>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</si>
  <si>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</si>
  <si>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</si>
  <si>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</si>
  <si>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</si>
  <si>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</si>
  <si>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</si>
  <si>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</si>
  <si>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</si>
  <si>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</si>
  <si>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</si>
  <si>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</si>
  <si>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</si>
  <si>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</si>
  <si>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</si>
  <si>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</si>
  <si>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</si>
  <si>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</si>
  <si>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</si>
  <si>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</si>
  <si>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</si>
  <si>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</si>
  <si>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</si>
  <si>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</si>
  <si>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</si>
  <si>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</si>
  <si>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</si>
  <si>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</si>
  <si>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</si>
  <si>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</si>
  <si>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</si>
  <si>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</si>
  <si>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</si>
  <si>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</si>
  <si>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</si>
  <si>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</si>
  <si>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</si>
  <si>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</si>
  <si>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</si>
  <si>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</si>
  <si>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</si>
  <si>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</si>
  <si>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</si>
  <si>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</si>
  <si>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</si>
  <si>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</si>
  <si>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</si>
  <si>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</si>
  <si>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</si>
  <si>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</si>
  <si>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</si>
  <si>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</si>
  <si>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</si>
  <si>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</si>
  <si>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</si>
  <si>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</si>
  <si>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</si>
  <si>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</si>
  <si>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</si>
  <si>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</si>
  <si>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</si>
  <si>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</si>
  <si>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</si>
  <si>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</si>
  <si>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</si>
  <si>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</si>
  <si>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</si>
  <si>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</si>
  <si>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</si>
  <si>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</si>
  <si>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</si>
  <si>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</si>
  <si>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</si>
  <si>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</si>
  <si>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</si>
  <si>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</si>
  <si>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</si>
  <si>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</si>
  <si>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</si>
  <si>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</si>
  <si>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</si>
  <si>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</si>
  <si>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</si>
  <si>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</si>
  <si>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</si>
  <si>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</si>
  <si>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</si>
  <si>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</si>
  <si>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</si>
  <si>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</si>
  <si>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</si>
  <si>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</si>
  <si>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</si>
  <si>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</si>
  <si>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</si>
  <si>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</si>
  <si>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</si>
  <si>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</si>
  <si>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</si>
  <si>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</si>
  <si>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</si>
  <si>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</si>
  <si>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</si>
  <si>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</si>
  <si>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</si>
  <si>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</si>
  <si>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</si>
  <si>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</si>
  <si>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</si>
  <si>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</si>
  <si>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</si>
  <si>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</si>
  <si>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</si>
  <si>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</si>
  <si>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</si>
  <si>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</si>
  <si>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</si>
  <si>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</si>
  <si>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</si>
  <si>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</si>
  <si>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</si>
  <si>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</si>
  <si>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</si>
  <si>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</si>
  <si>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</si>
  <si>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</si>
  <si>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</si>
  <si>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</si>
  <si>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</si>
  <si>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</si>
  <si>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</si>
  <si>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</si>
  <si>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</si>
  <si>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</si>
  <si>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</si>
  <si>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</si>
  <si>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</si>
  <si>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</si>
  <si>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</si>
  <si>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</si>
  <si>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</si>
  <si>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</si>
  <si>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</si>
  <si>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</si>
  <si>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</si>
  <si>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</si>
  <si>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</si>
  <si>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</si>
  <si>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</si>
  <si>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</si>
  <si>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</si>
  <si>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</si>
  <si>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</si>
  <si>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</si>
  <si>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</si>
  <si>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</si>
  <si>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</si>
  <si>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</si>
  <si>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</si>
  <si>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</si>
  <si>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</si>
  <si>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</si>
  <si>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</si>
  <si>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</si>
  <si>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</si>
  <si>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</si>
  <si>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</si>
  <si>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</si>
  <si>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</si>
  <si>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</si>
  <si>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</si>
  <si>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</si>
  <si>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</si>
  <si>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</si>
  <si>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</si>
  <si>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</si>
  <si>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</si>
  <si>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</si>
  <si>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</si>
  <si>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</si>
  <si>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</si>
  <si>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</si>
  <si>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</si>
  <si>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</si>
  <si>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</si>
  <si>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</si>
  <si>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</si>
  <si>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</si>
  <si>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</si>
  <si>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</si>
  <si>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</si>
  <si>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</si>
  <si>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</si>
  <si>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</si>
  <si>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</si>
  <si>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</si>
  <si>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</si>
  <si>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</si>
  <si>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</si>
  <si>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</si>
  <si>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</si>
  <si>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</si>
  <si>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</si>
  <si>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</si>
  <si>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</si>
  <si>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</si>
  <si>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</si>
  <si>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</si>
  <si>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</si>
  <si>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</si>
  <si>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</si>
  <si>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</si>
  <si>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</si>
  <si>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</si>
  <si>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</si>
  <si>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</si>
  <si>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</si>
  <si>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</si>
  <si>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</si>
  <si>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</si>
  <si>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</si>
  <si>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</si>
  <si>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</si>
  <si>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</si>
  <si>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</si>
  <si>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</si>
  <si>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</si>
  <si>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</si>
  <si>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</si>
  <si>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</si>
  <si>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</si>
  <si>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</si>
  <si>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</si>
  <si>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</si>
  <si>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</si>
  <si>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</si>
  <si>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</si>
  <si>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</si>
  <si>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</si>
  <si>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</si>
  <si>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</si>
  <si>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</si>
  <si>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</si>
  <si>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</si>
  <si>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</si>
  <si>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</si>
  <si>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</si>
  <si>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</si>
  <si>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</si>
  <si>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</si>
  <si>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</si>
  <si>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</si>
  <si>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</si>
  <si>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</si>
  <si>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</si>
  <si>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</si>
  <si>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</si>
  <si>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</si>
  <si>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</si>
  <si>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</si>
  <si>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</si>
  <si>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</si>
  <si>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</si>
  <si>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</si>
  <si>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</si>
  <si>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</si>
  <si>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</si>
  <si>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</si>
  <si>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</si>
  <si>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</si>
  <si>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</si>
  <si>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</si>
  <si>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</si>
  <si>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</si>
  <si>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</si>
  <si>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</si>
  <si>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</si>
  <si>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</si>
  <si>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</si>
  <si>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</si>
  <si>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</si>
  <si>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</si>
  <si>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</si>
  <si>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</si>
  <si>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</si>
  <si>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</si>
  <si>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</si>
  <si>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</si>
  <si>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</si>
  <si>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</si>
  <si>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</si>
  <si>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</si>
  <si>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</si>
  <si>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</si>
  <si>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</si>
  <si>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</si>
  <si>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</si>
  <si>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</si>
  <si>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</si>
  <si>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</si>
  <si>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</si>
  <si>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</si>
  <si>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</si>
  <si>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</si>
  <si>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</si>
  <si>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</si>
  <si>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</si>
  <si>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</si>
  <si>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</si>
  <si>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</si>
  <si>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</si>
  <si>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</si>
  <si>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</si>
  <si>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</si>
  <si>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</si>
  <si>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</si>
  <si>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</si>
  <si>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</si>
  <si>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</si>
  <si>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</si>
  <si>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</si>
  <si>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</si>
  <si>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</si>
  <si>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</si>
  <si>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</si>
  <si>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</si>
  <si>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</si>
  <si>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</si>
  <si>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</si>
  <si>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</si>
  <si>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</si>
  <si>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</si>
  <si>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</si>
  <si>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</si>
  <si>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</si>
  <si>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</si>
  <si>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</si>
  <si>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</si>
  <si>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</si>
  <si>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</si>
  <si>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</si>
  <si>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</si>
  <si>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</si>
  <si>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</si>
  <si>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</si>
  <si>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</si>
  <si>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</si>
  <si>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</si>
  <si>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</si>
  <si>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</si>
  <si>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</si>
  <si>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</si>
  <si>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</si>
  <si>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</si>
  <si>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</si>
  <si>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</si>
  <si>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</si>
  <si>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</si>
  <si>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</si>
  <si>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</si>
  <si>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</si>
  <si>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</si>
  <si>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</si>
  <si>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</si>
  <si>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</si>
  <si>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</si>
  <si>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</si>
  <si>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</si>
  <si>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</si>
  <si>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</si>
  <si>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</si>
  <si>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</si>
  <si>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</si>
  <si>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</si>
  <si>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</si>
  <si>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</si>
  <si>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</si>
  <si>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</si>
  <si>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</si>
  <si>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</si>
  <si>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</si>
  <si>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</si>
  <si>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</si>
  <si>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</si>
  <si>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</si>
  <si>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</si>
  <si>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</si>
  <si>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</si>
  <si>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</si>
  <si>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</si>
  <si>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</si>
  <si>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</si>
  <si>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</si>
  <si>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</si>
  <si>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</si>
  <si>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</si>
  <si>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</si>
  <si>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PCM-20251010-00000951</t>
  </si>
  <si>
    <t>ETA 30 MINS</t>
  </si>
  <si>
    <t xml:space="preserve">PCM-20251010-00001017
</t>
  </si>
  <si>
    <t>Emergency</t>
  </si>
  <si>
    <t xml:space="preserve">2025-10-10 16:42:40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</si>
</sst>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277.7693488425939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0.26002013889228692</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45940.71777476852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45940.71777476852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45940.71777476852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45940.71777476852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45940.71777476852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45940.71777476852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45940.71777476852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45940.71777476852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45940.71777476852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45940.71777476852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45940.71777476852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45940.71777476852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45940.71777476852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45940.71777476852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45940.71777476852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45940.71777476852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45940.71777476852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45940.71777476852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45940.71777476852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45940.71777476852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45940.71777476852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45940.71777476852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45940.71777476852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45940.71777476852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45940.71777476852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45940.71777476852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45940.71777476852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45940.71777476852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45940.71777476852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45940.71777476852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45940.71777476852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45940.71777476852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45940.71777476852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45940.71777476852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45940.71777476852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45940.71777476852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45940.71777476852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45940.71777476852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45940.71777476852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45940.71777476852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45940.71777476852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45940.71777476852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45940.71777476852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45940.71777476852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45940.71777476852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45940.71777476852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45940.71777476852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45940.71777476852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45940.71777476852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45940.71777476852</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133.99069143518864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115.71793680555857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0.67115439815097488</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45940.71777476852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45940.71777476852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45940.71777476852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45940.71777476852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45940.71777476852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45940.71777476852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45940.71777476852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45940.71777476852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45940.71777476852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45940.71777476852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45940.71777476852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45940.71777476852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45940.71777476852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45940.71777476852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45940.71777476852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45940.71777476852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45940.71777476852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45940.71777476852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45940.71777476852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45940.71777476852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45940.71777476852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45940.71777476852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45940.71777476852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45940.71777476852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45940.71777476852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45940.71777476852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45940.71777476852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45940.71777476852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45940.71777476852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45940.71777476852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45940.71777476852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45940.71777476852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45940.71777476852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45940.71777476852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45940.71777476852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45940.71777476852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45940.71777476852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45940.71777476852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45940.71777476852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45940.71777476852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45940.71777476852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45940.71777476852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45940.71777476852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45940.71777476852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45940.71777476852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45940.71777476852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45940.71777476852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45940.71777476852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45940.71777476852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45940.71777476852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45940.71777476852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45940.71777476852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45940.71777476852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45940.71777476852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45940.71777476852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45940.71777476852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45940.71777476852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45940.71777476852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45940.71777476852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45940.71777476852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45940.71777476852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45940.71777476852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45940.71777476852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45940.71777476852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45940.71777476852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45940.71777476852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45940.71777476852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45940.71777476852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45940.71777476852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45940.71777476852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45940.71777476852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45940.71777476852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45940.71777476852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45940.71777476852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45940.71777476852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45940.71777476852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45940.71777476852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45940.71777476852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45940.71777476852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45940.71777476852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45940.71777476852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45940.71777476852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45940.71777476852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45940.71777476852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45940.71777476852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45940.71777476852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45940.71777476852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45940.71777476852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45940.71777476852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45940.71777476852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45940.71777476852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45940.71777476852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45940.71777476852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45940.71777476852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45940.71777476852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45940.71777476852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45940.71777476852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45940.71777476852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45940.71777476852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45940.71777476852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45940.71777476852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45940.71777476852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45940.71777476852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45940.71777476852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45940.71777476852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45940.71777476852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45940.71777476852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45940.71777476852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45940.71777476852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45940.71777476852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45940.71777476852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45940.71777476852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45940.71777476852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45940.71777476852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45940.71777476852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45940.71777476852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45940.71777476852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45940.71777476852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45940.71777476852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45940.71777476852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45940.71777476852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45940.71777476852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45940.71777476852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45940.71777476852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45940.71777476852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45940.71777476852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45940.71777476852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45940.71777476852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45940.71777476852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45940.71777476852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45940.71777476852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45940.71777476852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45940.71777476852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45940.71777476852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45940.71777476852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45940.71777476852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45940.71777476852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45940.71777476852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45940.71777476852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45940.71777476852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45940.71777476852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45940.71777476852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45940.71777476852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45940.71777476852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45940.71777476852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45940.71777476852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45940.71777476852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45940.71777476852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45940.71777476852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45940.71777476852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45940.71777476852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45940.71777476852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45940.71777476852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45940.71777476852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45940.71777476852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45940.71777476852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45940.71777476852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45940.71777476852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45940.71777476852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45940.71777476852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45940.71777476852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45940.71777476852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45940.71777476852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45940.71777476852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45940.71777476852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45940.71777476852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45940.71777476852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45940.71777476852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45940.71777476852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45940.71777476852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45940.71777476852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45940.71777476852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45940.71777476852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45940.71777476852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45940.71777476852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45940.71777476852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45940.71777476852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45940.71777476852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45940.71777476852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45940.71777476852</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45940.71777476852</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45940.71777476852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45940.71777476852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45940.71777476852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45940.71777476852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45940.71777476852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45940.71777476852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45940.71777476852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45940.71777476852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45940.71777476852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45940.71777476852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45940.71777476852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45940.71777476852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45940.71777476852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45940.71777476852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45940.71777476852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45940.71777476852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45940.71777476852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45940.71777476852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45940.71777476852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45940.71777476852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45940.71777476852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45940.71777476852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45940.71777476852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45940.71777476852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45940.71777476852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45940.71777476852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45940.71777476852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45940.71777476852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45940.71777476852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45940.71777476852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45940.71777476852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45940.71777476852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45940.71777476852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45940.71777476852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45940.71777476852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45940.71777476852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45940.71777476852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45940.71777476852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45940.71777476852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45940.71777476852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45940.71777476852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45940.71777476852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45940.71777476852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45940.71777476852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45940.71777476852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45940.71777476852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45940.71777476852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45940.71777476852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45940.71777476852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45940.71777476852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45940.71777476852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45940.71777476852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45940.71777476852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45940.71777476852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45940.71777476852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45940.71777476852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45940.71777476852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45940.71777476852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45940.71777476852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45940.71777476852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45940.71777476852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45940.71777476852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45940.71777476852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45940.71777476852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45940.71777476852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45940.71777476852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45940.71777476852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45940.71777476852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45940.71777476852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45940.71777476852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45940.71777476852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45940.71777476852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45940.71777476852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45940.71777476852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45940.71777476852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45940.71777476852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45940.71777476852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45940.71777476852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45940.71777476852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45940.71777476852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45940.71777476852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45940.71777476852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45940.71777476852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45940.71777476852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45940.71777476852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45940.71777476852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45940.71777476852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45940.71777476852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45940.71777476852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45940.71777476852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45940.71777476852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45940.71777476852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45940.71777476852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45940.71777476852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45940.71777476852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45940.71777476852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45940.71777476852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45940.71777476852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45940.71777476852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45940.71777476852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45940.71777476852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45940.71777476852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45940.71777476852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45940.71777476852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45940.71777476852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45940.71777476852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45940.71777476852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45940.71777476852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45940.71777476852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45940.71777476852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45940.71777476852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45940.71777476852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45940.71777476852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45940.71777476852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45940.71777476852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45940.71777476852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45940.71777476852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45940.71777476852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45940.71777476852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45940.71777476852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45940.71777476852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45940.71777476852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45940.71777476852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45940.71777476852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45940.71777476852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45940.71777476852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45940.71777476852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45940.71777476852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45940.71777476852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45940.71777476852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45940.71777476852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45940.71777476852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45940.71777476852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45940.71777476852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45940.71777476852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45940.71777476852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45940.71777476852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45940.71777476852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45940.71777476852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45940.71777476852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45940.71777476852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45940.71777476852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45940.71777476852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45940.71777476852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45940.71777476852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45940.71777476852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45940.71777476852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45940.71777476852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45940.71777476852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45940.71777476852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45940.71777476852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45940.71777476852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45940.71777476852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45940.71777476852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45940.71777476852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45940.71777476852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45940.71777476852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45940.71777476852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45940.71777476852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45940.71777476852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45940.71777476852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45940.71777476852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45940.71777476852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45940.71777476852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45940.71777476852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45940.71777476852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45940.71777476852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45940.71777476852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45940.71777476852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45940.71777476852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45940.71777476852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45940.71777476852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45940.71777476852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45940.71777476852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45940.71777476852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45940.71777476852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45940.71777476852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45940.71777476852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45940.71777476852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45940.71777476852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45940.71777476852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45940.71777476852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45940.71777476852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45940.71777476852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45940.71777476852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45940.71777476852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45940.71777476852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45940.71777476852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45940.71777476852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45940.71777476852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45940.71777476852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45940.71777476852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45940.71777476852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45940.71777476852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45940.71777476852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45940.71777476852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45940.71777476852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45940.71777476852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45940.71777476852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45940.71777476852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45940.71777476852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45940.71777476852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45940.71777476852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45940.71777476852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45940.71777476852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45940.71777476852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45940.71777476852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45940.71777476852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45940.71777476852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45940.71777476852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45940.71777476852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45940.71777476852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45940.71777476852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45940.71777476852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45940.71777476852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45940.71777476852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45940.71777476852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45940.71777476852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45940.71777476852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45940.71777476852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45940.71777476852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45940.71777476852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45940.71777476852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45940.71777476852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45940.71777476852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45940.71777476852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45940.71777476852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45940.71777476852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45940.71777476852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45940.71777476852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45940.71777476852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45940.71777476852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45940.71777476852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45940.71777476852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45940.71777476852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45940.71777476852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45940.71777476852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45940.71777476852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45940.71777476852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45940.71777476852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45940.71777476852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45940.71777476852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45940.71777476852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45940.71777476852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45940.71777476852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45940.71777476852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45940.71777476852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45940.71777476852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45940.71777476852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45940.71777476852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45940.71777476852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45940.71777476852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45940.71777476852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45940.71777476852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45940.71777476852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45940.71777476852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45940.71777476852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45940.71777476852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45940.71777476852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45940.71777476852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45940.71777476852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45940.71777476852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45940.71777476852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45940.71777476852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45940.71777476852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45940.71777476852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45940.71777476852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45940.71777476852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45940.71777476852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45940.71777476852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45940.71777476852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45940.71777476852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45940.71777476852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45940.71777476852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45940.71777476852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45940.71777476852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45940.71777476852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45940.71777476852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45940.71777476852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45940.71777476852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45940.71777476852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45940.71777476852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45940.71777476852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45940.71777476852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45940.71777476852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45940.71777476852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45940.71777476852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45940.71777476852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45940.71777476852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45940.71777476852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45940.71777476852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45940.71777476852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45940.71777476852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45940.71777476852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45940.71777476852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45940.71777476852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45940.71777476852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45940.71777476852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45940.71777476852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45940.71777476852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45940.71777476852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45940.71777476852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45940.71777476852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45940.71777476852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45940.71777476852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45940.71777476852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45940.71777476852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45940.71777476852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45940.71777476852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45940.71777476852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45940.71777476852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45940.71777476852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45940.71777476852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45940.71777476852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45940.71777476852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45940.71777476852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45940.71777476852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45940.71777476852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45940.71777476852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45940.71777476852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45940.71777476852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45940.71777476852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45940.71777476852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45940.71777476852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45940.71777476852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45940.71777476852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45940.71777476852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45940.71777476852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45940.71777476852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45940.71777476852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45940.71777476852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45940.71777476852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45940.71777476852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45940.71777476852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45940.71777476852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45940.71777476852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45940.71777476852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45940.71777476852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45940.71777476852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45940.71777476852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45940.71777476852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45940.71777476852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45940.71777476852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45940.71777476852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45940.71777476852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45940.71777476852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45940.71777476852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45940.71777476852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45940.71777476852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45940.71777476852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45940.71777476852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45940.71777476852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45940.71777476852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45940.71777476852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45940.71777476852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45940.71777476852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45940.71777476852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45940.71777476852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45940.71777476852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45940.71777476852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45940.71777476852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45940.71777476852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45940.71777476852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45940.71777476852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45940.71777476852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45940.71777476852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45940.71777476852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45940.71777476852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45940.71777476852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45940.71777476852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45940.71777476852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45940.71777476852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45940.71777476852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45940.71777476852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45940.71777476852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45940.71777476852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45940.71777476852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45940.71777476852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45940.71777476852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45940.71777476852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45940.71777476852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45940.71777476852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45940.71777476852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45940.71777476852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45940.71777476852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45940.71777476852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45940.71777476852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45940.71777476852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45940.71777476852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45940.71777476852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45940.71777476852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45940.71777476852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45940.71777476852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45940.71777476852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45940.71777476852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45940.71777476852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45940.71777476852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45940.71777476852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45940.71777476852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45940.71777476852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45940.71777476852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45940.71777476852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45940.71777476852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45940.71777476852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45940.71777476852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45940.71777476852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45940.71777476852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45940.71777476852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45940.71777476852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45940.71777476852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45940.71777476852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45940.71777476852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45940.71777476852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45940.71777476852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45940.71777476852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45940.71777476852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45940.71777476852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45940.71777476852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45940.71777476852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45940.71777476852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45940.71777476852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45940.71777476852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45940.71777476852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45940.71777476852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45940.71777476852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45940.71777476852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45940.71777476852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45940.71777476852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45940.71777476852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45940.71777476852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45940.71777476852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45940.71777476852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45940.71777476852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45940.71777476852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45940.71777476852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45940.71777476852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45940.71777476852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45940.71777476852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45940.71777476852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45940.71777476852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45940.71777476852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45940.71777476852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45940.71777476852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45940.71777476852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45940.71777476852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45940.71777476852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45940.71777476852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45940.71777476852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45940.71777476852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45940.71777476852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45940.71777476852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45940.71777476852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45940.71777476852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45940.71777476852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45940.71777476852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45940.71777476852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45940.71777476852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45940.71777476852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45940.71777476852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45940.71777476852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45940.71777476852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45940.71777476852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45940.71777476852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45940.71777476852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45940.71777476852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45940.71777476852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45940.71777476852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45940.71777476852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45940.71777476852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45940.71777476852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45940.71777476852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45940.71777476852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45940.71777476852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45940.71777476852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45940.71777476852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45940.71777476852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45940.71777476852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45940.71777476852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45940.71777476852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45940.71777476852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45940.71777476852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45940.71777476852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45940.71777476852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45940.71777476852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45940.71777476852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45940.71777476852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45940.71777476852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45940.71777476852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45940.71777476852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45940.71777476852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45940.71777476852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45940.71777476852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45940.71777476852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45940.71777476852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45940.71777476852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45940.71777476852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45940.71777476852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45940.71777476852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45940.71777476852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45940.71777476852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45940.71777476852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45940.71777476852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45940.71777476852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45940.71777476852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45940.71777476852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45940.71777476852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45940.71777476852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45940.71777476852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45940.71777476852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45940.71777476852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45940.71777476852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45940.71777476852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45940.71777476852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45940.71777476852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45940.71777476852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45940.71777476852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45940.71777476852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45940.71777476852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45940.71777476852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45940.71777476852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45940.71777476852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45940.71777476852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45940.71777476852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45940.71777476852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45940.71777476852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45940.71777476852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45940.71777476852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45940.71777476852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45940.71777476852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45940.71777476852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45940.71777476852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45940.71777476852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45940.71777476852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45940.71777476852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45940.71777476852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45940.71777476852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45940.71777476852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45940.71777476852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45940.71777476852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45940.71777476852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45940.71777476852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45940.71777476852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45940.71777476852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45940.71777476852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45940.71777476852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45940.71777476852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45940.71777476852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45940.71777476852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45940.71777476852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45940.71777476852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45940.71777476852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45940.71777476852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45940.71777476852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45940.71777476852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45940.71777476852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45940.71777476852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45940.71777476852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45940.71777476852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45940.71777476852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45940.71777476852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45940.71777476852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45940.71777476852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45940.71777476852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45940.71777476852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45940.71777476852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45940.71777476852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45940.71777476852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45940.71777476852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45940.71777476852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45940.71777476852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45940.71777476852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45940.71777476852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45940.71777476852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45940.71777476852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45940.71777476852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45940.71777476852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45940.71777476852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45940.71777476852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45940.71777476852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45940.71777476852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45940.71777476852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45940.71777476852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45940.71777476852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45940.71777476852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45940.71777476852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45940.71777476852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45940.71777476852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45940.71777476852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45940.71777476852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45940.71777476852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45940.71777476852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45940.71777476852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45940.71777476852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45940.71777476852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45940.71777476852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45940.71777476852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45940.71777476852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45940.71777476852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45940.71777476852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45940.71777476852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45940.71777476852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45940.71777476852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45940.71777476852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45940.71777476852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45940.71777476852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45940.71777476852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45940.71777476852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45940.71777476852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45940.71777476852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45940.71777476852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45940.71777476852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45940.71777476852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45940.71777476852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45940.71777476852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45940.71777476852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45940.71777476852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45940.71777476852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45940.71777476852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45940.71777476852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45940.71777476852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45940.71777476852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45940.71777476852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45940.71777476852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45940.71777476852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45940.71777476852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45940.71777476852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45940.71777476852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45940.71777476852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45940.71777476852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45940.71777476852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45940.71777476852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45940.71777476852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45940.71777476852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45940.71777476852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45940.71777476852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45940.71777476852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45940.71777476852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45940.71777476852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45940.71777476852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45940.71777476852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45940.71777476852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45940.71777476852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45940.71777476852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45940.71777476852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45940.71777476852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45940.71777476852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45940.71777476852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45940.71777476852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45940.71777476852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45940.71777476852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45940.71777476852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45940.71777476852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45940.71777476852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45940.71777476852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45940.71777476852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45940.71777476852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45940.71777476852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45940.71777476852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45940.71777476852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45940.71777476852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45940.71777476852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45940.71777476852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45940.71777476852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45940.71777476852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45940.71777476852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45940.71777476852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45940.71777476852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45940.71777476852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45940.71777476852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45940.71777476852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45940.71777476852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45940.71777476852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45940.71777476852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45940.71777476852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45940.71777476852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45940.71777476852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45940.71777476852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45940.71777476852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45940.71777476852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45940.71777476852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45940.71777476852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45940.71777476852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45940.71777476852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45940.71777476852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45940.71777476852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45940.71777476852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45940.71777476852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45940.71777476852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45940.71777476852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45940.71777476852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45940.71777476852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45940.71777476852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45940.71777476852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45940.71777476852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45940.71777476852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45940.71777476852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45940.71777476852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45940.71777476852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45940.71777476852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45940.71777476852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45940.71777476852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45940.71777476852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45940.71777476852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45940.71777476852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45940.71777476852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45940.71777476852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45940.71777476852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45940.71777476852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45940.71777476852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45940.71777476852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45940.71777476852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45940.71777476852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45940.71777476852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45940.71777476852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45940.71777476852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45940.71777476852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45940.71777476852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45940.71777476852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45940.71777476852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45940.71777476852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45940.71777476852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45940.71777476852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45940.71777476852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45940.71777476852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45940.71777476852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45940.71777476852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45940.71777476852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45940.71777476852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45940.71777476852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45940.71777476852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45940.71777476852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45940.71777476852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45940.71777476852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45940.71777476852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45940.71777476852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45940.71777476852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45940.71777476852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45940.71777476852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45940.71777476852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45940.71777476852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45940.71777476852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45940.71777476852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45940.71777476852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45940.71777476852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45940.71777476852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45940.71777476852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45940.71777476852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45940.71777476852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45940.71777476852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45940.71777476852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45940.71777476852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45940.71777476852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45940.71777476852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45940.71777476852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45940.71777476852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45940.71777476852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45940.71777476852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45940.71777476852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45940.71777476852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45940.71777476852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45940.71777476852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45940.71777476852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45940.71777476852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45940.71777476852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45940.71777476852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45940.71777476852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45940.71777476852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45940.71777476852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45940.71777476852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45940.71777476852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45940.71777476852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45940.71777476852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45940.71777476852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45940.71777476852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45940.71777476852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45940.71777476852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45940.71777476852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45940.71777476852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45940.71777476852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45940.71777476852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45940.71777476852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45940.71777476852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45940.71777476852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45940.71777476852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45940.71777476852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45940.71777476852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45940.71777476852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45940.71777476852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45940.71777476852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45940.71777476852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45940.71777476852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45940.71777476852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45940.71777476852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45940.71777476852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45940.71777476852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45940.71777476852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45940.71777476852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45940.71777476852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45940.71777476852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45940.71777476852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45940.71777476852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45940.71777476852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45940.71777476852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45940.71777476852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45940.71777476852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45940.71777476852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45940.71777476852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45940.71777476852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45940.71777476852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45940.71777476852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45940.71777476852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45940.71777476852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45940.71777476852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45940.71777476852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45940.71777476852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45940.71777476852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45940.71777476852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45940.71777476852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45940.71777476852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45940.71777476852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45940.71777476852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45940.71777476852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45940.71777476852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45940.71777476852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45940.71777476852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45940.71777476852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45940.71777476852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45940.71777476852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45940.71777476852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45940.71777476852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45940.71777476852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45940.71777476852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45940.71777476852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45940.71777476852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45940.71777476852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45940.71777476852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45940.71777476852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45940.71777476852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45940.71777476852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45940.71777476852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45940.71777476852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45940.71777476852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45940.71777476852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45940.71777476852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45940.71777476852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45940.71777476852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45940.71777476852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45940.71777476852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45940.71777476852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45940.71777476852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45940.71777476852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45940.71777476852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45940.71777476852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45940.71777476852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45940.71777476852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45940.71777476852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45940.71777476852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45940.71777476852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45940.71777476852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45940.71777476852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45940.71777476852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45940.71777476852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45940.71777476852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45940.71777476852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45940.71777476852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45940.71777476852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45940.71777476852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45940.71777476852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45940.71777476852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45940.71777476852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45940.71777476852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45940.71777476852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45940.71777476852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45940.71777476852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45940.71777476852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45940.71777476852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45940.71777476852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45940.71777476852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45940.71777476852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45940.71777476852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45940.71777476852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45940.71777476852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45940.71777476852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45940.71777476852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45940.71777476852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45940.71777476852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45940.71777476852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45940.71777476852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45940.71777476852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45940.71777476852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45940.71777476852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45940.71777476852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45940.71777476852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45940.71777476852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45940.71777476852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45940.71777476852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45940.71777476852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45940.71777476852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45940.71777476852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45940.71777476852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45940.71777476852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45940.71777476852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45940.71777476852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45940.71777476852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45940.71777476852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45940.71777476852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45940.71777476852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45940.71777476852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45940.71777476852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45940.71777476852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45940.71777476852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45940.71777476852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45940.71777476852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45940.71777476852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45940.71777476852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45940.71777476852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45940.71777476852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45940.71777476852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45940.71777476852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45940.71777476852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45940.71777476852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45940.71777476852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45940.71777476852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45940.71777476852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45940.71777476852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45940.71777476852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45940.71777476852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45940.71777476852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45940.71777476852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45940.71777476852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45940.71777476852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45940.71777476852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45940.71777476852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45940.71777476852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45940.71777476852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45940.71777476852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45940.71777476852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45940.71777476852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45940.71777476852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45940.71777476852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45940.71777476852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45940.71777476852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45940.71777476852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45940.71777476852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45940.71777476852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45940.71777476852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45940.71777476852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45940.71777476852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45940.71777476852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45940.71777476852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45940.71777476852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45940.71777476852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45940.71777476852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45940.71777476852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45940.71777476852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45940.71777476852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45940.71777476852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45940.71777476852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45940.71777476852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45940.71777476852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45940.71777476852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45940.71777476852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45940.71777476852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45940.71777476852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45940.71777476852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45940.71777476852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45940.71777476852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45940.71777476852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45940.71777476852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45940.71777476852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45940.71777476852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45940.71777476852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45940.71777476852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45940.71777476852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45940.71777476852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45940.71777476852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45940.71777476852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45940.71777476852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45940.71777476852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45940.71777476852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45940.71777476852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45940.71777476852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45940.71777476852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45940.71777476852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45940.71777476852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45940.71777476852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45940.71777476852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45940.71777476852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45940.71777476852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45940.71777476852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45940.71777476852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45940.71777476852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45940.71777476852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45940.71777476852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45940.71777476852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45940.71777476852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45940.71777476852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45940.71777476852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45940.71777476852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45940.71777476852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45940.71777476852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45940.71777476852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45940.71777476852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45940.71777476852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45940.71777476852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45940.71777476852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45940.71777476852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45940.71777476852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45940.71777476852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45940.71777476852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45940.71777476852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45940.71777476852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45940.71777476852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45940.71777476852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45940.71777476852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45940.71777476852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45940.71777476852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45940.71777476852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45940.71777476852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45940.71777476852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45940.71777476852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45940.71777476852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45940.71777476852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45940.71777476852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45940.71777476852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45940.71777476852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45940.71777476852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45940.71777476852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45940.71777476852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45940.71777476852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45940.71777476852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45940.71777476852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45940.71777476852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45940.71777476852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45940.71777476852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45940.71777476852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45940.71777476852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45940.71777476852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45940.71777476852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45940.71777476852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45940.71777476852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45940.71777476852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45940.71777476852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45940.71777476852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45940.71777476852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45940.71777476852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45940.71777476852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45940.71777476852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45940.71777476852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45940.71777476852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45940.71777476852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45940.71777476852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45940.71777476852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45940.71777476852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45940.71777476852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45940.71777476852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45940.71777476852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45940.71777476852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45940.71777476852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45940.71777476852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45940.71777476852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45940.71777476852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45940.71777476852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45940.71777476852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45940.71777476852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45940.71777476852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45940.71777476852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45940.71777476852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45940.71777476852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45940.71777476852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45940.71777476852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45940.71777476852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45940.71777476852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45940.71777476852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45940.71777476852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45940.71777476852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45940.71777476852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45940.71777476852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45940.71777476852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45940.71777476852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45940.71777476852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45940.71777476852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45940.71777476852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45940.71777476852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45940.71777476852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45940.71777476852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45940.71777476852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45940.71777476852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45940.71777476852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45940.71777476852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45940.71777476852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45940.71777476852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45940.71777476852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45940.71777476852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45940.71777476852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45940.71777476852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45940.71777476852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45940.71777476852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45940.71777476852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45940.71777476852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45940.71777476852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45940.71777476852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45940.71777476852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45940.71777476852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45940.71777476852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45940.71777476852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45940.71777476852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45940.71777476852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45940.71777476852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45940.71777476852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45940.71777476852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45940.71777476852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45940.71777476852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45940.71777476852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45940.71777476852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45940.71777476852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45940.71777476852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45940.71777476852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45940.71777476852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45940.71777476852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45940.71777476852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45940.71777476852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45940.71777476852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45940.71777476852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45940.71777476852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45940.71777476852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45940.71777476852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45940.71777476852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45940.71777476852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45940.71777476852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45940.71777476852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45940.71777476852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45940.71777476852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45940.71777476852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45940.71777476852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45940.71777476852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45940.71777476852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45940.71777476852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45940.71777476852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45940.71777476852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45940.71777476852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45940.71777476852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45940.71777476852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45940.71777476852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45940.71777476852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45940.71777476852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45940.71777476852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45940.71777476852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45940.71777476852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45940.71777476852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45940.71777476852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45940.71777476852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45940.71777476852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45940.71777476852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45940.71777476852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45940.71777476852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45940.71777476852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45940.71777476852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45940.71777476852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45940.71777476852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45940.71777476852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45940.71777476852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45940.71777476852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45940.71777476852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45940.71777476852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45940.71777476852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45940.71777476852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45940.71777476852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45940.71777476852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45940.71777476852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45940.71777476852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45940.71777476852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45940.71777476852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45940.71777476852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45940.71777476852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45940.71777476852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45940.71777476852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45940.71777476852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45940.71777476852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45940.71777476852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45940.71777476852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45940.71777476852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45940.71777476852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45940.71777476852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45940.71777476852</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237.23705717592384</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04"/>
      <c r="F3" s="131"/>
      <c r="G3" s="132">
        <f ca="1">IFERROR(NOW()-F3,"")</f>
        <v>45940.71777476852</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45940.71777476852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45940.71777476852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45940.71777476852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45940.71777476852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45940.71777476852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45940.71777476852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45940.71777476852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45940.71777476852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45940.71777476852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45940.71777476852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45940.71777476852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45940.71777476852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45940.71777476852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45940.71777476852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45940.71777476852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45940.71777476852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45940.71777476852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45940.71777476852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45940.71777476852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45940.71777476852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45940.71777476852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45940.71777476852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45940.71777476852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45940.71777476852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45940.71777476852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45940.71777476852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45940.71777476852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45940.71777476852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45940.71777476852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45940.71777476852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45940.71777476852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45940.71777476852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45940.71777476852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45940.71777476852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45940.71777476852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45940.71777476852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45940.71777476852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45940.71777476852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45940.71777476852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45940.71777476852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45940.71777476852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45940.71777476852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45940.71777476852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45940.71777476852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45940.71777476852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45940.71777476852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45940.71777476852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45940.71777476852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45940.71777476852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45940.71777476852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45940.71777476852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45940.71777476852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45940.71777476852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45940.71777476852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45940.71777476852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45940.71777476852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45940.71777476852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45940.71777476852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45940.71777476852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45940.71777476852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45940.71777476852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45940.71777476852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45940.71777476852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45940.71777476852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45940.71777476852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45940.71777476852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45940.71777476852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45940.71777476852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45940.71777476852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45940.71777476852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45940.71777476852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45940.71777476852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45940.71777476852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45940.71777476852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45940.71777476852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45940.71777476852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45940.71777476852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45940.71777476852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45940.71777476852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45940.71777476852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45940.71777476852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45940.71777476852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45940.71777476852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45940.71777476852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45940.71777476852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45940.71777476852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45940.71777476852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45940.71777476852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45940.71777476852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45940.71777476852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45940.71777476852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45940.71777476852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45940.71777476852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45940.71777476852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45940.71777476852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45940.71777476852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45940.71777476852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45940.71777476852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45940.71777476852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45940.71777476852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45940.71777476852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45940.71777476852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45940.71777476852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45940.71777476852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45940.71777476852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45940.71777476852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45940.71777476852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45940.71777476852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45940.71777476852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45940.71777476852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45940.71777476852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45940.71777476852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45940.71777476852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45940.71777476852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45940.71777476852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45940.71777476852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45940.71777476852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45940.71777476852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45940.71777476852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45940.71777476852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45940.71777476852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45940.71777476852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45940.71777476852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45940.71777476852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45940.71777476852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45940.71777476852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45940.71777476852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45940.71777476852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45940.71777476852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45940.71777476852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45940.71777476852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45940.71777476852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45940.71777476852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45940.71777476852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45940.71777476852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45940.71777476852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45940.71777476852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45940.71777476852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45940.71777476852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45940.71777476852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45940.71777476852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45940.71777476852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45940.71777476852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45940.71777476852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45940.71777476852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45940.71777476852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45940.71777476852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45940.71777476852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45940.71777476852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45940.71777476852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45940.71777476852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45940.71777476852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45940.71777476852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45940.71777476852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45940.71777476852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45940.71777476852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45940.71777476852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45940.71777476852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45940.71777476852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45940.71777476852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45940.71777476852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45940.71777476852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45940.71777476852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45940.71777476852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45940.71777476852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45940.71777476852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45940.71777476852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45940.71777476852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45940.71777476852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45940.71777476852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45940.71777476852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45940.71777476852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45940.71777476852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45940.71777476852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45940.71777476852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45940.71777476852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45940.71777476852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45940.71777476852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45940.71777476852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45940.71777476852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45940.71777476852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45940.71777476852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45940.71777476852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45940.71777476852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45940.71777476852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45940.71777476852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45940.71777476852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45940.71777476852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45940.71777476852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45940.71777476852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45940.71777476852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45940.71777476852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45940.71777476852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45940.71777476852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45940.71777476852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45940.71777476852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45940.71777476852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45940.71777476852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45940.71777476852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45940.71777476852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45940.71777476852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45940.71777476852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45940.71777476852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45940.71777476852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45940.71777476852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45940.71777476852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45940.71777476852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45940.71777476852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45940.71777476852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45940.71777476852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45940.71777476852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45940.71777476852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45940.71777476852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45940.71777476852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45940.71777476852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45940.71777476852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45940.71777476852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45940.71777476852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45940.71777476852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45940.71777476852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45940.71777476852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45940.71777476852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45940.71777476852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45940.71777476852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45940.71777476852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45940.71777476852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45940.71777476852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45940.71777476852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45940.71777476852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45940.71777476852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45940.71777476852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45940.71777476852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45940.71777476852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45940.71777476852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45940.71777476852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45940.71777476852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45940.71777476852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45940.71777476852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45940.71777476852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45940.71777476852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45940.71777476852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45940.71777476852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45940.71777476852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45940.71777476852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45940.71777476852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45940.71777476852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45940.71777476852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45940.71777476852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45940.71777476852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45940.71777476852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45940.71777476852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45940.71777476852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45940.71777476852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45940.71777476852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45940.71777476852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45940.71777476852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45940.71777476852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45940.71777476852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45940.71777476852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45940.71777476852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45940.71777476852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45940.71777476852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45940.71777476852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45940.71777476852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45940.71777476852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45940.71777476852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45940.71777476852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45940.71777476852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45940.71777476852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45940.71777476852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45940.71777476852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45940.71777476852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45940.71777476852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45940.71777476852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45940.71777476852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45940.71777476852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45940.71777476852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45940.71777476852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45940.71777476852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45940.71777476852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45940.71777476852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45940.71777476852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45940.71777476852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45940.71777476852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45940.71777476852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45940.71777476852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45940.71777476852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45940.71777476852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45940.71777476852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45940.71777476852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45940.71777476852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45940.71777476852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45940.71777476852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45940.71777476852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45940.71777476852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45940.71777476852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45940.71777476852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45940.71777476852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45940.71777476852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45940.71777476852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45940.71777476852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45940.71777476852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45940.71777476852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45940.71777476852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45940.71777476852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45940.71777476852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45940.71777476852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45940.71777476852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45940.71777476852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45940.71777476852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45940.71777476852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45940.71777476852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45940.71777476852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45940.71777476852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45940.71777476852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45940.71777476852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45940.71777476852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45940.71777476852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45940.71777476852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45940.71777476852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45940.71777476852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45940.71777476852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45940.71777476852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45940.71777476852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45940.71777476852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45940.71777476852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45940.71777476852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45940.71777476852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45940.71777476852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45940.71777476852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45940.71777476852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45940.71777476852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45940.71777476852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45940.71777476852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45940.71777476852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45940.71777476852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45940.71777476852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45940.71777476852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45940.71777476852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45940.71777476852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45940.71777476852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45940.71777476852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45940.71777476852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45940.71777476852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45940.71777476852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45940.71777476852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45940.71777476852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45940.71777476852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45940.71777476852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45940.71777476852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45940.71777476852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45940.71777476852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45940.71777476852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45940.71777476852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45940.71777476852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45940.71777476852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45940.71777476852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45940.71777476852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45940.71777476852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45940.71777476852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45940.71777476852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45940.71777476852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45940.71777476852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45940.71777476852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45940.71777476852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45940.71777476852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45940.71777476852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45940.71777476852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45940.71777476852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45940.71777476852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45940.71777476852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45940.71777476852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45940.71777476852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45940.71777476852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45940.71777476852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45940.71777476852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45940.71777476852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45940.71777476852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45940.71777476852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45940.71777476852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45940.71777476852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45940.71777476852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45940.71777476852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45940.71777476852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45940.71777476852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45940.71777476852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45940.71777476852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45940.71777476852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45940.71777476852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45940.71777476852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45940.71777476852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45940.71777476852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45940.71777476852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45940.71777476852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45940.71777476852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45940.71777476852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45940.71777476852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45940.71777476852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45940.71777476852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45940.71777476852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45940.71777476852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45940.71777476852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45940.71777476852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45940.71777476852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45940.71777476852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45940.71777476852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45940.71777476852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45940.71777476852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45940.71777476852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45940.71777476852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45940.71777476852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45940.71777476852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45940.71777476852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45940.71777476852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45940.71777476852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45940.71777476852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45940.71777476852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45940.71777476852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45940.71777476852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45940.71777476852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45940.71777476852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45940.71777476852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45940.71777476852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45940.71777476852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45940.71777476852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45940.71777476852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45940.71777476852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45940.71777476852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45940.71777476852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45940.71777476852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45940.71777476852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45940.71777476852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45940.71777476852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45940.71777476852</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45940.71777476852</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48.885714583331719</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62">
        <f t="shared" ref="G3" ca="1" si="0">IFERROR(NOW()-F3,"")</f>
        <v>14.528897453703394</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7" ca="1" si="1">IFERROR(NOW()-F4,"")</f>
        <v>45940.71777476852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45940.71777476852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45940.71777476852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45940.71777476852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45940.71777476852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45940.71777476852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45940.71777476852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45940.71777476852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45940.71777476852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45940.71777476852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45940.71777476852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45940.71777476852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45940.71777476852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45940.71777476852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45940.71777476852</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45940.71777476852</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45940.71777476852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45940.71777476852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45940.71777476852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45940.71777476852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45940.71777476852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45940.71777476852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45940.71777476852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45940.71777476852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45940.71777476852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45940.71777476852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45940.71777476852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45940.71777476852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45940.71777476852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45940.71777476852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45940.71777476852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45940.71777476852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45940.71777476852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45940.71777476852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45940.71777476852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45940.71777476852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45940.71777476852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45940.71777476852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45940.71777476852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45940.71777476852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45940.71777476852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45940.71777476852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45940.71777476852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45940.71777476852</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45940.71777476852</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45940.71777476852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45940.71777476852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45940.71777476852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45940.71777476852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45940.71777476852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45940.71777476852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45940.71777476852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45940.71777476852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45940.71777476852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45940.71777476852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45940.71777476852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45940.71777476852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45940.71777476852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45940.71777476852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45940.71777476852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45940.71777476852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45940.71777476852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45940.71777476852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45940.71777476852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45940.71777476852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45940.71777476852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45940.71777476852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45940.71777476852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45940.71777476852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45940.71777476852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45940.71777476852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45940.71777476852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45940.71777476852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45940.71777476852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45940.71777476852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45940.71777476852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45940.71777476852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45940.71777476852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45940.71777476852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45940.71777476852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45940.71777476852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45940.71777476852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45940.71777476852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45940.71777476852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45940.71777476852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45940.71777476852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45940.71777476852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45940.71777476852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45940.71777476852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45940.71777476852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45940.71777476852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45940.71777476852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45940.71777476852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45940.71777476852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45940.71777476852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45940.71777476852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45940.71777476852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45940.71777476852</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45940.71777476852</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0"/>
  <sheetViews>
    <sheetView tabSelected="1" workbookViewId="0">
      <selection activeCell="G7" sqref="G7:G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13.944927546297549</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1.1887122685220675</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6.8368025462987134</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0.85967291666747769</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33325</v>
      </c>
      <c r="E6" s="156" t="s">
        <v>38964</v>
      </c>
      <c r="F6" s="113">
        <v>45940.650752314818</v>
      </c>
      <c r="G6" s="162">
        <f t="shared" ref="G6:G14" ca="1" si="0">IFERROR(NOW()-F6,"-")</f>
        <v>6.7022453702520579E-2</v>
      </c>
      <c r="H6" s="113">
        <v>45940.45071759259</v>
      </c>
      <c r="I6" s="157" t="str">
        <f>IFERROR(VLOOKUP(D6,DB!A:F,6,0),"")</f>
        <v>Generator-SG</v>
      </c>
      <c r="J6" s="157" t="str">
        <f>IFERROR(VLOOKUP(D6,DB!A:G,7,0),"")</f>
        <v>Vandalized</v>
      </c>
      <c r="K6" s="160" t="s">
        <v>39071</v>
      </c>
      <c r="L6" s="158" t="str">
        <f>IFERROR(VLOOKUP(D6,DB!A:I,9,0),"")</f>
        <v>Latis</v>
      </c>
    </row>
    <row r="7" spans="1:16383" ht="31.5" customHeight="1">
      <c r="A7" s="110" t="s">
        <v>39072</v>
      </c>
      <c r="B7" s="157" t="str">
        <f>IFERROR(VLOOKUP(D7,DB!A:K,11,0),"")</f>
        <v>R6</v>
      </c>
      <c r="C7" s="157">
        <v>2</v>
      </c>
      <c r="D7" s="156" t="s">
        <v>32656</v>
      </c>
      <c r="E7" s="156" t="s">
        <v>38964</v>
      </c>
      <c r="F7" s="113">
        <v>45940.66783564815</v>
      </c>
      <c r="G7" s="162">
        <f t="shared" ca="1" si="0"/>
        <v>4.9939120370254386E-2</v>
      </c>
      <c r="H7" s="113">
        <v>45940.661145833335</v>
      </c>
      <c r="I7" s="157" t="str">
        <f>IFERROR(VLOOKUP(D7,DB!A:F,6,0),"")</f>
        <v>Generator-DG</v>
      </c>
      <c r="J7" s="157" t="str">
        <f>IFERROR(VLOOKUP(D7,DB!A:G,7,0),"")</f>
        <v>Vandalized</v>
      </c>
      <c r="K7" s="160" t="s">
        <v>39073</v>
      </c>
      <c r="L7" s="158" t="str">
        <f>IFERROR(VLOOKUP(D7,DB!A:I,9,0),"")</f>
        <v>Latis</v>
      </c>
    </row>
    <row r="8" spans="1:16383" ht="31.5" customHeight="1">
      <c r="A8" s="110" t="s">
        <v>39074</v>
      </c>
      <c r="B8" s="157" t="str">
        <f>IFERROR(VLOOKUP(D8,DB!A:K,11,0),"")</f>
        <v>R6</v>
      </c>
      <c r="C8" s="157">
        <v>11</v>
      </c>
      <c r="D8" s="156" t="s">
        <v>34276</v>
      </c>
      <c r="E8" s="156" t="s">
        <v>39075</v>
      </c>
      <c r="F8" s="113" t="s">
        <v>39076</v>
      </c>
      <c r="G8" s="162" t="str">
        <f t="shared" ca="1" si="0"/>
        <v>-</v>
      </c>
      <c r="H8" s="113">
        <v>45940.688680555555</v>
      </c>
      <c r="I8" s="157" t="str">
        <f>IFERROR(VLOOKUP(D8,DB!A:F,6,0),"")</f>
        <v>SCECO</v>
      </c>
      <c r="J8" s="157" t="str">
        <f>IFERROR(VLOOKUP(D8,DB!A:G,7,0),"")</f>
        <v>Dead</v>
      </c>
      <c r="K8" s="160"/>
      <c r="L8" s="158" t="str">
        <f>IFERROR(VLOOKUP(D8,DB!A:I,9,0),"")</f>
        <v>Latis</v>
      </c>
    </row>
    <row r="9" spans="1:16383" ht="31.5" customHeight="1">
      <c r="A9" s="110"/>
      <c r="B9" s="157" t="str">
        <f>IFERROR(VLOOKUP(D9,DB!A:K,11,0),"")</f>
        <v/>
      </c>
      <c r="C9" s="157"/>
      <c r="D9" s="165"/>
      <c r="E9" s="156"/>
      <c r="F9" s="113"/>
      <c r="G9" s="162">
        <f t="shared" ca="1" si="0"/>
        <v>45940.71777476852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45940.71777476852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ca="1">IFERROR(NOW()-F11,"-")</f>
        <v>45940.71777476852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t="shared" ca="1" si="0"/>
        <v>45940.71777476852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t="shared" ca="1" si="0"/>
        <v>45940.71777476852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62">
        <f t="shared" ca="1" si="0"/>
        <v>45940.71777476852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45940.71777476852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45940.71777476852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45940.71777476852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45940.71777476852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45940.71777476852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45940.71777476852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45940.71777476852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45940.71777476852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45940.71777476852</v>
      </c>
      <c r="H23" s="113"/>
      <c r="I23" s="157" t="str">
        <f>IFERROR(VLOOKUP(D23,DB!A:F,6,0),"")</f>
        <v/>
      </c>
      <c r="J23" s="157" t="str">
        <f>IFERROR(VLOOKUP(D23,DB!A:G,7,0),"")</f>
        <v/>
      </c>
      <c r="K23" s="160"/>
      <c r="L23" s="158" t="str">
        <f>IFERROR(VLOOKUP(D23,DB!A:I,9,0),"")</f>
        <v/>
      </c>
    </row>
    <row r="24" spans="1:12" ht="31.5" customHeight="1">
      <c r="A24" s="110"/>
      <c r="B24" s="109" t="str">
        <f>IFERROR(VLOOKUP(D24,DB!A:K,11,0),"")</f>
        <v/>
      </c>
      <c r="C24" s="111"/>
      <c r="D24" s="109"/>
      <c r="E24" s="112"/>
      <c r="F24" s="113"/>
      <c r="G24" s="81">
        <f ca="1">IFERROR(NOW()-F24,"-")</f>
        <v>45940.71777476852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45940.71777476852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45940.71777476852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45940.71777476852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45940.71777476852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45940.71777476852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45940.71777476852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45940.71777476852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45940.71777476852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45940.71777476852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45940.71777476852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45940.71777476852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45940.71777476852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45940.71777476852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45940.71777476852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45940.71777476852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45940.71777476852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45940.71777476852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45940.71777476852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45940.71777476852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45940.71777476852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45940.71777476852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45940.71777476852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45940.71777476852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45940.71777476852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45940.71777476852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45940.71777476852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45940.71777476852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45940.71777476852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45940.71777476852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45940.71777476852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45940.71777476852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45940.71777476852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45940.71777476852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45940.71777476852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45940.71777476852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45940.71777476852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45940.71777476852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45940.71777476852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45940.71777476852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45940.71777476852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45940.71777476852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45940.71777476852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45940.71777476852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45940.71777476852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45940.71777476852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45940.71777476852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45940.71777476852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45940.71777476852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45940.71777476852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45940.71777476852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45940.71777476852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45940.71777476852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45940.71777476852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45940.71777476852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45940.71777476852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45940.71777476852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45940.71777476852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45940.71777476852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45940.71777476852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45940.71777476852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45940.71777476852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45940.71777476852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45940.71777476852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45940.71777476852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45940.71777476852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45940.71777476852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45940.71777476852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45940.71777476852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45940.71777476852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45940.71777476852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45940.71777476852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45940.71777476852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45940.71777476852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45940.71777476852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45940.71777476852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45940.71777476852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45940.71777476852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45940.71777476852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45940.71777476852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45940.71777476852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45940.71777476852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45940.71777476852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45940.71777476852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45940.71777476852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45940.71777476852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45940.71777476852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45940.71777476852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45940.71777476852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45940.71777476852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45940.71777476852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45940.71777476852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45940.71777476852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45940.71777476852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45940.71777476852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45940.71777476852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45940.71777476852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45940.71777476852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45940.71777476852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45940.71777476852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45940.71777476852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45940.71777476852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45940.71777476852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45940.71777476852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45940.71777476852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45940.71777476852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45940.71777476852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45940.71777476852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45940.71777476852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45940.71777476852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45940.71777476852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45940.71777476852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45940.71777476852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45940.71777476852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45940.71777476852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45940.71777476852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45940.71777476852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45940.71777476852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45940.71777476852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45940.71777476852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45940.71777476852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45940.71777476852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45940.71777476852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45940.71777476852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45940.71777476852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45940.71777476852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45940.71777476852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45940.71777476852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45940.71777476852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45940.71777476852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45940.71777476852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45940.71777476852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45940.71777476852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45940.71777476852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45940.71777476852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45940.71777476852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45940.71777476852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45940.71777476852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45940.71777476852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45940.71777476852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45940.71777476852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45940.71777476852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45940.71777476852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45940.71777476852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45940.71777476852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45940.71777476852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45940.71777476852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45940.71777476852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45940.71777476852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45940.71777476852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45940.71777476852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45940.71777476852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45940.71777476852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45940.71777476852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45940.71777476852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45940.71777476852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45940.71777476852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45940.71777476852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45940.71777476852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45940.71777476852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45940.71777476852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45940.71777476852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45940.71777476852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45940.71777476852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45940.71777476852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45940.71777476852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45940.71777476852</v>
      </c>
      <c r="H190" s="113"/>
      <c r="I190" s="109" t="str">
        <f>IFERROR(VLOOKUP(D190,DB!A:F,6,0),"")</f>
        <v/>
      </c>
      <c r="J190" s="108" t="str">
        <f>IFERROR(VLOOKUP(D190,DB!A:G,7,0),"")</f>
        <v/>
      </c>
      <c r="K190" s="114"/>
      <c r="L190" s="115" t="str">
        <f>IFERROR(VLOOKUP(D190,DB!A:I,9,0),"")</f>
        <v/>
      </c>
    </row>
  </sheetData>
  <dataValidations count="2">
    <dataValidation allowBlank="1" showInputMessage="1" showErrorMessage="1" sqref="E1" xr:uid="{380493DB-286A-4683-AF55-C78F04945A49}"/>
    <dataValidation type="list" allowBlank="1" showInputMessage="1" showErrorMessage="1" sqref="E3 E5:E1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2025-10-10T14:13:50Z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