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769" documentId="13_ncr:1_{F6CB121F-512D-4AA6-A0C1-0FB36C537598}" xr6:coauthVersionLast="47" xr6:coauthVersionMax="47" xr10:uidLastSave="{62B8353A-5362-4CC2-A334-54FEFF7160A5}"/>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<sst xmlns="http://schemas.openxmlformats.org/spreadsheetml/2006/main" count="178575" uniqueCount="39070">
  <si>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</si>
  <si>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</si>
  <si>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</si>
  <si>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</si>
  <si>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</si>
  <si>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</si>
  <si>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</si>
  <si>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</si>
  <si>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</si>
  <si>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</si>
  <si>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</si>
  <si>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</si>
  <si>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</si>
  <si>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</si>
  <si>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</si>
  <si>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</si>
  <si>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</si>
  <si>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</si>
  <si>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</si>
  <si>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</si>
  <si>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</si>
  <si>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</si>
  <si>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</si>
  <si>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</si>
  <si>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</si>
  <si>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</si>
  <si>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</si>
  <si>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</si>
  <si>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</si>
  <si>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</si>
  <si>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</si>
  <si>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</si>
  <si>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</si>
  <si>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</si>
  <si>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</si>
  <si>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</si>
  <si>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</si>
  <si>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</si>
  <si>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</si>
  <si>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</si>
  <si>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</si>
  <si>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</si>
  <si>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</si>
  <si>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</si>
  <si>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</si>
  <si>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</si>
  <si>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</si>
  <si>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</si>
  <si>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</si>
  <si>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</si>
  <si>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</si>
  <si>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</si>
  <si>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</si>
  <si>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</si>
  <si>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</si>
  <si>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</si>
  <si>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</si>
  <si>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</si>
  <si>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</si>
  <si>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</si>
  <si>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</si>
  <si>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</si>
  <si>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</si>
  <si>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</si>
  <si>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</si>
  <si>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</si>
  <si>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</si>
  <si>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</si>
  <si>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</si>
  <si>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</si>
  <si>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</si>
  <si>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</si>
  <si>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</si>
  <si>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</si>
  <si>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</si>
  <si>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</si>
  <si>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</si>
  <si>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</si>
  <si>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</si>
  <si>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</si>
  <si>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</si>
  <si>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</si>
  <si>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</si>
  <si>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</si>
  <si>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</si>
  <si>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</si>
  <si>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</si>
  <si>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</si>
  <si>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</si>
  <si>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</si>
  <si>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</si>
  <si>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</si>
  <si>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</si>
  <si>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</si>
  <si>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</si>
  <si>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</si>
  <si>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</si>
  <si>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</si>
  <si>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</si>
  <si>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</si>
  <si>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</si>
  <si>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</si>
  <si>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</si>
  <si>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</si>
  <si>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</si>
  <si>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</si>
  <si>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</si>
  <si>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</si>
  <si>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</si>
  <si>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</si>
  <si>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</si>
  <si>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</si>
  <si>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</si>
  <si>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</si>
  <si>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</si>
  <si>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</si>
  <si>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</si>
  <si>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</si>
  <si>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</si>
  <si>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</si>
  <si>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</si>
  <si>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</si>
  <si>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</si>
  <si>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</si>
  <si>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</si>
  <si>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</si>
  <si>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</si>
  <si>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</si>
  <si>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</si>
  <si>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</si>
  <si>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</si>
  <si>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</si>
  <si>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</si>
  <si>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</si>
  <si>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</si>
  <si>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</si>
  <si>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</si>
  <si>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</si>
  <si>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</si>
  <si>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</si>
  <si>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</si>
  <si>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</si>
  <si>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</si>
  <si>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</si>
  <si>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</si>
  <si>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</si>
  <si>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</si>
  <si>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</si>
  <si>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</si>
  <si>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</si>
  <si>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</si>
  <si>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</si>
  <si>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</si>
  <si>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</si>
  <si>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</si>
  <si>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</si>
  <si>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</si>
  <si>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</si>
  <si>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</si>
  <si>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</si>
  <si>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</si>
  <si>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</si>
  <si>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</si>
  <si>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</si>
  <si>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</si>
  <si>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</si>
  <si>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</si>
  <si>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</si>
  <si>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</si>
  <si>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</si>
  <si>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</si>
  <si>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</si>
  <si>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</si>
  <si>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</si>
  <si>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</si>
  <si>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</si>
  <si>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</si>
  <si>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</si>
  <si>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</si>
  <si>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</si>
  <si>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</si>
  <si>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</si>
  <si>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</si>
  <si>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</si>
  <si>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</si>
  <si>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</si>
  <si>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</si>
  <si>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</si>
  <si>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</si>
  <si>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</si>
  <si>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</si>
  <si>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</si>
  <si>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</si>
  <si>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</si>
  <si>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</si>
  <si>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</si>
  <si>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</si>
  <si>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</si>
  <si>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</si>
  <si>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</si>
  <si>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</si>
  <si>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</si>
  <si>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</si>
  <si>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</si>
  <si>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</si>
  <si>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</si>
  <si>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</si>
  <si>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</si>
  <si>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</si>
  <si>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</si>
  <si>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</si>
  <si>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</si>
  <si>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</si>
  <si>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</si>
  <si>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</si>
  <si>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</si>
  <si>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</si>
  <si>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</si>
  <si>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</si>
  <si>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</si>
  <si>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</si>
  <si>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</si>
  <si>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</si>
  <si>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</si>
  <si>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</si>
  <si>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</si>
  <si>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</si>
  <si>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</si>
  <si>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</si>
  <si>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</si>
  <si>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</si>
  <si>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</si>
  <si>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</si>
  <si>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</si>
  <si>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</si>
  <si>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</si>
  <si>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</si>
  <si>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</si>
  <si>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</si>
  <si>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</si>
  <si>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</si>
  <si>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</si>
  <si>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</si>
  <si>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</si>
  <si>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</si>
  <si>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</si>
  <si>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</si>
  <si>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</si>
  <si>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</si>
  <si>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</si>
  <si>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</si>
  <si>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</si>
  <si>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</si>
  <si>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</si>
  <si>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</si>
  <si>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</si>
  <si>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</si>
  <si>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</si>
  <si>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</si>
  <si>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</si>
  <si>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</si>
  <si>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</si>
  <si>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</si>
  <si>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</si>
  <si>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</si>
  <si>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</si>
  <si>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</si>
  <si>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</si>
  <si>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</si>
  <si>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</si>
  <si>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</si>
  <si>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</si>
  <si>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</si>
  <si>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</si>
  <si>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</si>
  <si>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</si>
  <si>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</si>
  <si>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</si>
  <si>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</si>
  <si>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</si>
  <si>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</si>
  <si>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</si>
  <si>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</si>
  <si>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</si>
  <si>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</si>
  <si>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</si>
  <si>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</si>
  <si>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</si>
  <si>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</si>
  <si>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</si>
  <si>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</si>
  <si>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</si>
  <si>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</si>
  <si>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</si>
  <si>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</si>
  <si>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</si>
  <si>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</si>
  <si>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</si>
  <si>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</si>
  <si>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</si>
  <si>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</si>
  <si>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</si>
  <si>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</si>
  <si>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</si>
  <si>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</si>
  <si>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</si>
  <si>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</si>
  <si>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</si>
  <si>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</si>
  <si>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</si>
  <si>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</si>
  <si>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</si>
  <si>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</si>
  <si>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</si>
  <si>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</si>
  <si>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</si>
  <si>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</si>
  <si>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</si>
  <si>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</si>
  <si>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</si>
  <si>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</si>
  <si>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</si>
  <si>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</si>
  <si>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</si>
  <si>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</si>
  <si>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</si>
  <si>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</si>
  <si>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</si>
  <si>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</si>
  <si>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</si>
  <si>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</si>
  <si>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</si>
  <si>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</si>
  <si>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</si>
  <si>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</si>
  <si>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</si>
  <si>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</si>
  <si>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</si>
  <si>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</si>
  <si>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</si>
  <si>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</si>
  <si>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</si>
  <si>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</si>
  <si>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</si>
  <si>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</si>
  <si>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</si>
  <si>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</si>
  <si>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</si>
  <si>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</si>
  <si>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</si>
  <si>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</si>
  <si>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</si>
  <si>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</si>
  <si>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</si>
  <si>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</si>
  <si>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</si>
  <si>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</si>
  <si>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</si>
  <si>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</si>
  <si>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</si>
  <si>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</si>
  <si>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</si>
  <si>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</si>
  <si>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</si>
  <si>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</si>
  <si>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</si>
  <si>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</si>
  <si>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</si>
  <si>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</si>
  <si>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</si>
  <si>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</si>
  <si>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</si>
  <si>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</si>
  <si>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</si>
  <si>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</si>
  <si>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</si>
  <si>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</si>
  <si>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</si>
  <si>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</si>
  <si>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</si>
  <si>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</si>
  <si>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</si>
  <si>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</si>
  <si>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</si>
  <si>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</si>
  <si>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</si>
  <si>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</si>
  <si>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</si>
  <si>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</si>
  <si>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</si>
  <si>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</si>
  <si>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</si>
  <si>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</si>
  <si>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</si>
  <si>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</si>
  <si>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</si>
  <si>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</si>
  <si>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</si>
  <si>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</si>
  <si>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</si>
  <si>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</si>
  <si>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</si>
  <si>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</si>
  <si>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</si>
  <si>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</si>
  <si>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</si>
  <si>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</si>
  <si>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</si>
  <si>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</si>
  <si>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</si>
  <si>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</si>
  <si>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</si>
  <si>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</si>
  <si>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</si>
  <si>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</si>
  <si>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</si>
  <si>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</si>
  <si>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</si>
  <si>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</si>
  <si>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</si>
  <si>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</si>
  <si>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</si>
  <si>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</si>
  <si>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</si>
  <si>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</si>
  <si>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</si>
  <si>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</si>
  <si>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</si>
  <si>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</si>
  <si>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</si>
  <si>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</si>
  <si>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</si>
  <si>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</si>
  <si>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</si>
  <si>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</si>
  <si>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</si>
  <si>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</si>
  <si>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</si>
  <si>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</si>
  <si>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</si>
  <si>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</si>
  <si>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</si>
  <si>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</si>
  <si>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</si>
  <si>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</si>
  <si>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</si>
  <si>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</si>
  <si>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</si>
  <si>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</si>
  <si>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</si>
  <si>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</si>
  <si>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</si>
  <si>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</si>
  <si>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</si>
  <si>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</si>
  <si>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</si>
  <si>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</si>
  <si>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</si>
  <si>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</si>
  <si>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</si>
  <si>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</si>
  <si>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</si>
  <si>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</si>
  <si>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</si>
  <si>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</si>
  <si>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</si>
  <si>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</si>
  <si>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</si>
  <si>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</si>
  <si>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</si>
  <si>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</si>
  <si>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</si>
  <si>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</si>
  <si>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</si>
  <si>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</si>
  <si>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</si>
  <si>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</si>
  <si>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</si>
  <si>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</si>
  <si>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</si>
  <si>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</si>
  <si>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</si>
  <si>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</si>
  <si>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</si>
  <si>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</si>
  <si>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</si>
  <si>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</si>
  <si>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</si>
  <si>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</si>
  <si>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</si>
  <si>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</si>
  <si>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</si>
  <si>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</si>
  <si>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</si>
  <si>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</si>
  <si>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</si>
  <si>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</si>
  <si>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</si>
  <si>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</si>
  <si>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</si>
  <si>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</si>
  <si>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</si>
  <si>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</si>
  <si>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</si>
  <si>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</si>
  <si>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</si>
  <si>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</si>
  <si>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</si>
  <si>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</si>
  <si>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</si>
  <si>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</si>
  <si>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</si>
  <si>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</si>
  <si>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</si>
  <si>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</si>
  <si>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</si>
  <si>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</si>
  <si>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</si>
  <si>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</si>
  <si>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</si>
  <si>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</si>
  <si>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</si>
  <si>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</si>
  <si>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</si>
  <si>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</si>
  <si>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</si>
  <si>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</si>
  <si>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</si>
  <si>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</si>
  <si>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</si>
  <si>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</si>
  <si>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</si>
  <si>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</si>
  <si>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</si>
  <si>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</si>
  <si>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</si>
  <si>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</si>
  <si>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</si>
  <si>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</si>
  <si>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</si>
  <si>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</si>
  <si>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</si>
  <si>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</si>
  <si>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</si>
  <si>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</si>
  <si>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</si>
  <si>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</si>
  <si>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</si>
  <si>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</si>
  <si>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</si>
  <si>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</si>
  <si>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</si>
  <si>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</si>
  <si>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</si>
  <si>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</si>
  <si>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</si>
  <si>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</si>
  <si>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</si>
  <si>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</si>
  <si>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</si>
  <si>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</si>
  <si>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</si>
  <si>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</si>
  <si>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</si>
  <si>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</si>
  <si>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</si>
  <si>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</si>
  <si>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</si>
  <si>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</si>
  <si>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</si>
  <si>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</si>
  <si>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</si>
  <si>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</si>
  <si>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</si>
  <si>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</si>
  <si>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</si>
  <si>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</si>
  <si>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</si>
  <si>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</si>
  <si>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</si>
  <si>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</si>
  <si>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</si>
  <si>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</si>
  <si>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</si>
  <si>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</si>
  <si>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</si>
  <si>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</si>
  <si>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</si>
  <si>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</si>
  <si>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</si>
  <si>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</si>
  <si>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</si>
  <si>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</si>
  <si>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</si>
  <si>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</si>
  <si>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</si>
  <si>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</si>
  <si>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</si>
  <si>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</si>
  <si>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</si>
  <si>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</si>
  <si>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</si>
  <si>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</si>
  <si>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</si>
  <si>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</si>
  <si>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</si>
  <si>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</si>
  <si>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</si>
  <si>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</si>
  <si>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</si>
  <si>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</si>
  <si>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</si>
  <si>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</si>
  <si>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</si>
  <si>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</si>
  <si>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</si>
  <si>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</si>
  <si>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</si>
  <si>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</si>
  <si>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</si>
  <si>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</si>
  <si>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</si>
  <si>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</si>
  <si>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</si>
  <si>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</si>
  <si>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</si>
  <si>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</si>
  <si>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</si>
  <si>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</si>
  <si>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</si>
  <si>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</si>
  <si>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</si>
  <si>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</si>
  <si>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</si>
  <si>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</si>
  <si>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</si>
  <si>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</si>
  <si>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</si>
  <si>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</si>
  <si>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</si>
  <si>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</si>
  <si>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</si>
  <si>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</si>
  <si>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</si>
  <si>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</si>
  <si>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</si>
  <si>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</si>
  <si>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</si>
  <si>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</si>
  <si>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</si>
  <si>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</si>
  <si>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</si>
  <si>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</si>
  <si>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</si>
  <si>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</si>
  <si>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</si>
  <si>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</si>
  <si>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</si>
  <si>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</si>
  <si>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</si>
  <si>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</si>
  <si>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</si>
  <si>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</si>
  <si>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</si>
  <si>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</si>
  <si>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</si>
  <si>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</si>
  <si>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</si>
  <si>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</si>
  <si>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</si>
  <si>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</si>
  <si>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</si>
  <si>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</si>
  <si>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</si>
  <si>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</si>
  <si>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</si>
  <si>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</si>
  <si>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</si>
  <si>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</si>
  <si>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</si>
  <si>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</si>
  <si>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</si>
  <si>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</si>
  <si>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</si>
  <si>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</si>
  <si>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</si>
  <si>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</si>
  <si>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</si>
  <si>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</si>
  <si>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</si>
  <si>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</si>
  <si>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</si>
  <si>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</si>
  <si>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</si>
  <si>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</si>
  <si>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</si>
  <si>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</si>
  <si>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</si>
  <si>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</si>
  <si>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</si>
  <si>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</si>
  <si>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</si>
  <si>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</si>
  <si>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</si>
  <si>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</si>
  <si>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</si>
  <si>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</si>
  <si>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</si>
  <si>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</si>
  <si>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</si>
  <si>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</si>
  <si>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</si>
  <si>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</si>
  <si>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</si>
  <si>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</si>
  <si>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</si>
  <si>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</si>
  <si>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</si>
  <si>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</si>
  <si>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</si>
  <si>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</si>
  <si>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</si>
  <si>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</si>
  <si>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</si>
  <si>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</si>
  <si>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</si>
  <si>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</si>
  <si>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</si>
  <si>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</si>
  <si>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</si>
  <si>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</si>
  <si>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</si>
  <si>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</si>
  <si>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</si>
  <si>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</si>
  <si>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</si>
  <si>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</si>
  <si>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</si>
  <si>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</si>
  <si>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</si>
  <si>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</si>
  <si>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</si>
  <si>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</si>
  <si>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</si>
  <si>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</si>
  <si>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</si>
  <si>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</si>
  <si>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</si>
  <si>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</si>
  <si>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</si>
  <si>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</si>
  <si>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</si>
  <si>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</si>
  <si>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</si>
  <si>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</si>
  <si>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</si>
  <si>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</si>
  <si>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</si>
  <si>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</si>
  <si>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</si>
  <si>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</si>
  <si>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</si>
  <si>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</si>
  <si>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</si>
  <si>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</si>
  <si>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</si>
  <si>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</si>
  <si>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</si>
  <si>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</si>
  <si>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</si>
  <si>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</si>
  <si>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</si>
  <si>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</si>
  <si>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</si>
  <si>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</si>
  <si>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</si>
  <si>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</si>
  <si>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</si>
  <si>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</si>
  <si>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</si>
  <si>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</si>
  <si>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</si>
  <si>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</si>
  <si>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</si>
  <si>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</si>
  <si>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</si>
  <si>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</si>
  <si>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</si>
  <si>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</si>
  <si>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</si>
  <si>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</si>
  <si>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</si>
  <si>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</si>
  <si>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</si>
  <si>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</si>
  <si>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</si>
  <si>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</si>
  <si>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</si>
  <si>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</si>
  <si>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</si>
  <si>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</si>
  <si>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</si>
  <si>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</si>
  <si>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</si>
  <si>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</si>
  <si>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</si>
  <si>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</si>
  <si>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</si>
  <si>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</si>
  <si>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</si>
  <si>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</si>
  <si>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</si>
  <si>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</si>
  <si>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</si>
  <si>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</si>
  <si>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</si>
  <si>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</si>
  <si>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</si>
  <si>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</si>
  <si>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</si>
  <si>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</si>
  <si>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</si>
  <si>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</si>
  <si>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</si>
  <si>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</si>
  <si>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</si>
  <si>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</si>
  <si>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</si>
  <si>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</si>
  <si>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</si>
  <si>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</si>
  <si>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</si>
  <si>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</si>
  <si>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</si>
  <si>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</si>
  <si>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</si>
  <si>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</si>
  <si>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</si>
  <si>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</si>
  <si>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</si>
  <si>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</si>
  <si>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</si>
  <si>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</si>
  <si>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</si>
  <si>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</si>
  <si>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</si>
  <si>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</si>
  <si>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</si>
  <si>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</si>
  <si>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</si>
  <si>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</si>
  <si>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</si>
  <si>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</si>
  <si>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</si>
  <si>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</si>
  <si>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</si>
  <si>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</si>
  <si>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</si>
  <si>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</si>
  <si>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</si>
  <si>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</si>
  <si>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</si>
  <si>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</si>
  <si>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</si>
  <si>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</si>
  <si>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</si>
  <si>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</si>
  <si>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</si>
  <si>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</si>
  <si>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</si>
  <si>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</si>
  <si>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</si>
  <si>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</si>
  <si>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</si>
  <si>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</si>
  <si>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</si>
  <si>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</si>
  <si>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</si>
  <si>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</si>
  <si>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</si>
  <si>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</si>
  <si>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</si>
  <si>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</si>
  <si>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</si>
  <si>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</si>
  <si>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</si>
  <si>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</si>
  <si>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</si>
  <si>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</si>
  <si>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</si>
  <si>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</si>
  <si>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</si>
  <si>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</si>
  <si>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</si>
  <si>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</si>
  <si>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</si>
  <si>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</si>
  <si>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</si>
  <si>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</si>
  <si>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</si>
  <si>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</si>
  <si>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</si>
  <si>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</si>
  <si>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</si>
  <si>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</si>
  <si>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</si>
  <si>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</si>
  <si>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</si>
  <si>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</si>
  <si>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</si>
  <si>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</si>
  <si>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</si>
  <si>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</si>
  <si>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</si>
  <si>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</si>
  <si>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</si>
  <si>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</si>
  <si>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</si>
  <si>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</si>
  <si>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</si>
  <si>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</si>
  <si>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</si>
  <si>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</si>
  <si>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</si>
  <si>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</si>
  <si>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</si>
  <si>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</si>
  <si>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</si>
  <si>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</si>
  <si>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</si>
  <si>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</si>
  <si>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</si>
  <si>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</si>
  <si>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</si>
  <si>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</si>
  <si>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</si>
  <si>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</si>
  <si>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</si>
  <si>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</si>
  <si>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</si>
  <si>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</si>
  <si>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</si>
  <si>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</si>
  <si>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</si>
  <si>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</si>
  <si>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</si>
  <si>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</si>
  <si>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</si>
  <si>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</si>
  <si>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</si>
  <si>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</si>
  <si>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</si>
  <si>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</si>
  <si>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</si>
  <si>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</si>
  <si>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</si>
  <si>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</si>
  <si>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</si>
  <si>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</si>
  <si>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</si>
  <si>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</si>
  <si>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</si>
  <si>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</si>
  <si>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</si>
  <si>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</si>
  <si>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</si>
  <si>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</si>
  <si>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</si>
  <si>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</si>
  <si>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</si>
  <si>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</si>
  <si>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</si>
  <si>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</si>
  <si>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</si>
  <si>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</si>
  <si>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</si>
  <si>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</si>
  <si>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</si>
  <si>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</si>
  <si>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</si>
  <si>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</si>
  <si>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</si>
  <si>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</si>
  <si>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</si>
  <si>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</si>
  <si>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</si>
  <si>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</si>
  <si>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</si>
  <si>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</si>
  <si>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</si>
  <si>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</si>
  <si>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</si>
  <si>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</si>
  <si>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</si>
  <si>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</si>
  <si>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</si>
  <si>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</si>
  <si>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</si>
  <si>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</si>
  <si>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</si>
  <si>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</si>
  <si>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</si>
  <si>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</si>
  <si>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</si>
  <si>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</si>
  <si>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</si>
  <si>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</si>
  <si>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</si>
  <si>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</si>
  <si>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</si>
  <si>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</si>
  <si>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</si>
  <si>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</si>
  <si>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</si>
  <si>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</si>
  <si>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</si>
  <si>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</si>
  <si>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</si>
  <si>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</si>
  <si>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</si>
  <si>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</si>
  <si>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</si>
  <si>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</si>
  <si>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</si>
  <si>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</si>
  <si>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</si>
  <si>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</si>
  <si>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</si>
  <si>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</si>
  <si>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</si>
  <si>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</si>
  <si>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</si>
  <si>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</si>
  <si>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</si>
  <si>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</si>
  <si>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</si>
  <si>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</si>
  <si>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</si>
  <si>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</si>
  <si>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</si>
  <si>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</si>
  <si>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</si>
  <si>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</si>
  <si>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</si>
  <si>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</si>
  <si>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</si>
  <si>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</si>
  <si>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</si>
  <si>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</si>
  <si>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</si>
  <si>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</si>
  <si>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</si>
  <si>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</si>
  <si>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</si>
  <si>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</si>
  <si>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</si>
  <si>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</si>
  <si>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</si>
  <si>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</si>
  <si>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</si>
  <si>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</si>
  <si>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</si>
  <si>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</si>
  <si>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</si>
  <si>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</si>
  <si>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</si>
  <si>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</si>
  <si>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</si>
  <si>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</si>
  <si>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</si>
  <si>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</si>
  <si>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</si>
  <si>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</si>
  <si>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</si>
  <si>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</si>
  <si>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</si>
  <si>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</si>
  <si>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</si>
  <si>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</si>
  <si>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</si>
  <si>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</si>
  <si>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</si>
  <si>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</si>
  <si>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</si>
  <si>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</si>
  <si>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</si>
  <si>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</si>
  <si>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</si>
  <si>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</si>
  <si>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</si>
  <si>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</si>
  <si>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</si>
  <si>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</si>
  <si>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</si>
  <si>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</si>
  <si>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</si>
  <si>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</si>
  <si>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</si>
  <si>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</si>
  <si>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</si>
  <si>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</si>
  <si>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</si>
  <si>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</si>
  <si>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</si>
  <si>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</si>
  <si>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</si>
  <si>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</si>
  <si>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</si>
  <si>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</si>
  <si>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</si>
  <si>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</si>
  <si>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</si>
  <si>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</si>
  <si>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</si>
  <si>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</si>
  <si>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</si>
  <si>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</si>
  <si>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</si>
  <si>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</si>
  <si>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</si>
  <si>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</si>
  <si>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</si>
  <si>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</si>
  <si>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</si>
  <si>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</si>
  <si>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</si>
  <si>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</si>
  <si>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</si>
  <si>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</si>
  <si>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</si>
  <si>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</si>
  <si>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</si>
  <si>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</si>
  <si>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</si>
  <si>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</si>
  <si>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</si>
  <si>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</si>
  <si>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</si>
  <si>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</si>
  <si>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</si>
  <si>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</si>
  <si>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</si>
  <si>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</si>
  <si>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</si>
  <si>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</si>
  <si>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</si>
  <si>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</si>
  <si>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</si>
  <si>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</si>
  <si>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</si>
  <si>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</si>
  <si>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</si>
  <si>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</si>
  <si>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</si>
  <si>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</si>
  <si>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</si>
  <si>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</si>
  <si>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</si>
  <si>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</si>
  <si>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</si>
  <si>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</si>
  <si>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</si>
  <si>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</si>
  <si>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</si>
  <si>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</si>
  <si>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</si>
  <si>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</si>
  <si>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</si>
  <si>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</si>
  <si>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</si>
  <si>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</si>
  <si>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</si>
  <si>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</si>
  <si>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</si>
  <si>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</si>
  <si>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</si>
  <si>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</si>
  <si>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</si>
  <si>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</si>
  <si>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</si>
  <si>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</si>
  <si>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</si>
  <si>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</si>
  <si>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</si>
  <si>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</si>
  <si>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</si>
  <si>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</si>
  <si>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</si>
  <si>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</si>
  <si>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</si>
  <si>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</si>
  <si>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</si>
  <si>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</si>
  <si>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</si>
  <si>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</si>
  <si>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</si>
  <si>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</si>
  <si>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</si>
  <si>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</si>
  <si>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</si>
  <si>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</si>
  <si>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</si>
  <si>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</si>
  <si>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</si>
  <si>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</si>
  <si>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</si>
  <si>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</si>
  <si>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</si>
  <si>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</si>
  <si>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</si>
  <si>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</si>
  <si>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</si>
  <si>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</si>
  <si>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</si>
  <si>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</si>
  <si>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</si>
  <si>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</si>
  <si>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</si>
  <si>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</si>
  <si>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</si>
  <si>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</si>
  <si>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</si>
  <si>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</si>
  <si>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</si>
  <si>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</si>
  <si>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</si>
  <si>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</si>
  <si>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</si>
  <si>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</si>
  <si>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</si>
  <si>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</si>
  <si>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</si>
  <si>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</si>
  <si>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</si>
  <si>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</si>
  <si>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</si>
  <si>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</si>
  <si>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</si>
  <si>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</si>
  <si>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</si>
  <si>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</si>
  <si>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</si>
  <si>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</si>
  <si>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</si>
  <si>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</si>
  <si>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</si>
  <si>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</si>
  <si>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</si>
  <si>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</si>
  <si>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</si>
  <si>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</si>
  <si>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</si>
  <si>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</si>
  <si>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</si>
  <si>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</si>
  <si>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</si>
  <si>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</si>
  <si>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</si>
  <si>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</si>
  <si>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</si>
  <si>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</si>
  <si>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</si>
  <si>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</si>
  <si>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</si>
  <si>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</si>
  <si>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</si>
  <si>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</si>
  <si>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</si>
  <si>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</si>
  <si>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</si>
  <si>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</si>
  <si>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</si>
  <si>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</si>
  <si>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</si>
  <si>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</si>
  <si>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</si>
  <si>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</si>
  <si>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</si>
  <si>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</si>
  <si>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</si>
  <si>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</si>
  <si>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</si>
  <si>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</si>
  <si>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</si>
  <si>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</si>
  <si>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</si>
  <si>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</si>
  <si>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</si>
  <si>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</si>
  <si>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</si>
  <si>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</si>
  <si>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</si>
  <si>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</si>
  <si>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</si>
  <si>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</si>
  <si>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</si>
  <si>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</si>
  <si>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</si>
  <si>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</si>
  <si>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</si>
  <si>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</si>
  <si>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</si>
  <si>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</si>
  <si>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</si>
  <si>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</si>
  <si>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</si>
  <si>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</si>
  <si>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</si>
  <si>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</si>
  <si>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</si>
  <si>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</si>
  <si>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</si>
  <si>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</si>
  <si>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</si>
  <si>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</si>
  <si>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</si>
  <si>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</si>
  <si>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</si>
  <si>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</si>
  <si>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</si>
  <si>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</si>
  <si>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</si>
  <si>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</si>
  <si>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</si>
  <si>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</si>
  <si>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</si>
  <si>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</si>
  <si>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</si>
  <si>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</si>
  <si>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</si>
  <si>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</si>
  <si>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</si>
  <si>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</si>
  <si>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</si>
  <si>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</si>
  <si>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</si>
  <si>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</si>
  <si>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</si>
  <si>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</si>
  <si>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</si>
  <si>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</si>
  <si>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</si>
  <si>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</si>
  <si>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</si>
  <si>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</si>
  <si>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</si>
  <si>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</si>
  <si>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</si>
  <si>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</si>
  <si>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</si>
  <si>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</si>
  <si>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</si>
  <si>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</si>
  <si>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</si>
  <si>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</si>
  <si>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</si>
  <si>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</si>
  <si>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</si>
  <si>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</si>
  <si>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</si>
  <si>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</si>
  <si>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</si>
  <si>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</si>
  <si>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</si>
  <si>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</si>
  <si>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</si>
  <si>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</si>
  <si>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</si>
  <si>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</si>
  <si>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</si>
  <si>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</si>
  <si>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</si>
  <si>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</si>
  <si>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</si>
  <si>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</si>
  <si>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</si>
  <si>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</si>
  <si>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</si>
  <si>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</si>
  <si>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</si>
  <si>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</si>
  <si>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</si>
  <si>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</si>
  <si>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</si>
  <si>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</si>
  <si>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</si>
  <si>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</si>
  <si>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</si>
  <si>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</si>
  <si>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</si>
  <si>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</si>
  <si>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</si>
  <si>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</si>
  <si>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</si>
  <si>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</si>
  <si>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</si>
  <si>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</si>
  <si>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</si>
  <si>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</si>
  <si>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</si>
  <si>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</si>
  <si>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</si>
  <si>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</si>
  <si>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</si>
  <si>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</si>
  <si>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</si>
  <si>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</si>
  <si>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</si>
  <si>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</si>
  <si>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</si>
  <si>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</si>
  <si>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</si>
  <si>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</si>
  <si>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</si>
  <si>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</si>
  <si>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</si>
  <si>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</si>
  <si>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</si>
  <si>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</si>
  <si>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</si>
  <si>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</si>
  <si>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</si>
  <si>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</si>
  <si>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</si>
  <si>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</si>
  <si>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</si>
  <si>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</si>
  <si>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</si>
  <si>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</si>
  <si>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</si>
  <si>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</si>
  <si>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</si>
  <si>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</si>
  <si>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</si>
  <si>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</si>
  <si>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</si>
  <si>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</si>
  <si>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</si>
  <si>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</si>
  <si>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</si>
  <si>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</si>
  <si>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</si>
  <si>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</si>
  <si>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</si>
  <si>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</si>
  <si>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</si>
  <si>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</si>
  <si>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</si>
  <si>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</si>
  <si>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</si>
  <si>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</si>
  <si>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</si>
  <si>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</si>
  <si>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</si>
  <si>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</si>
  <si>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</si>
  <si>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</si>
  <si>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</si>
  <si>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</si>
  <si>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</si>
  <si>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</si>
  <si>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</si>
  <si>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</si>
  <si>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</si>
  <si>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</si>
  <si>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</si>
  <si>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</si>
  <si>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</si>
  <si>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</si>
  <si>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</si>
  <si>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</si>
  <si>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</si>
  <si>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</si>
  <si>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</si>
  <si>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</si>
  <si>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</si>
  <si>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</si>
  <si>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</si>
  <si>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</si>
  <si>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</si>
  <si>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</si>
  <si>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</si>
  <si>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</si>
  <si>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</si>
  <si>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</si>
  <si>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</si>
  <si>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</si>
  <si>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</si>
  <si>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</si>
  <si>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</si>
  <si>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</si>
  <si>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</si>
  <si>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</si>
  <si>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</si>
  <si>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</si>
  <si>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</si>
  <si>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</si>
  <si>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</si>
  <si>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</si>
  <si>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</si>
  <si>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</si>
  <si>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</si>
  <si>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</si>
  <si>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</si>
  <si>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</si>
  <si>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</si>
  <si>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</si>
  <si>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</si>
  <si>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</si>
  <si>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</si>
  <si>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</si>
  <si>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</si>
  <si>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</si>
  <si>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</si>
  <si>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</si>
  <si>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</si>
  <si>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</si>
  <si>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</si>
  <si>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</si>
  <si>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</si>
  <si>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</si>
  <si>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</si>
  <si>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</si>
  <si>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</si>
  <si>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</si>
  <si>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</si>
  <si>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</si>
  <si>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</si>
  <si>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</si>
  <si>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</si>
  <si>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</si>
  <si>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</si>
  <si>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</si>
  <si>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</si>
  <si>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</si>
  <si>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</si>
  <si>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</si>
  <si>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</si>
  <si>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</si>
  <si>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</si>
  <si>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</si>
  <si>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</si>
  <si>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</si>
  <si>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</si>
  <si>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</si>
  <si>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</si>
  <si>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</si>
  <si>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</si>
  <si>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</si>
  <si>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</si>
  <si>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</si>
  <si>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</si>
  <si>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</si>
  <si>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</si>
  <si>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</si>
  <si>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</si>
  <si>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</si>
  <si>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</si>
  <si>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</si>
  <si>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</si>
  <si>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</si>
  <si>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</si>
  <si>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</si>
  <si>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</si>
  <si>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</si>
  <si>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</si>
  <si>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</si>
  <si>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</si>
  <si>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</si>
  <si>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</si>
  <si>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</si>
  <si>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</si>
  <si>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</si>
  <si>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</si>
  <si>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</si>
  <si>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</si>
  <si>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</si>
  <si>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</si>
  <si>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</si>
  <si>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</si>
  <si>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</si>
  <si>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</si>
  <si>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</si>
  <si>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</si>
  <si>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</si>
  <si>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</si>
  <si>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</si>
  <si>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</si>
  <si>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</si>
  <si>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</si>
  <si>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</si>
  <si>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</si>
  <si>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</si>
  <si>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</si>
  <si>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</si>
  <si>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</si>
  <si>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</si>
  <si>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</si>
  <si>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</si>
  <si>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</si>
  <si>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</si>
  <si>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</si>
  <si>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</si>
  <si>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</si>
  <si>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</si>
  <si>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</si>
  <si>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</si>
  <si>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</si>
  <si>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</si>
  <si>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</si>
  <si>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</si>
  <si>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</si>
  <si>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</si>
  <si>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</si>
  <si>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</si>
  <si>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</si>
  <si>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</si>
  <si>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</si>
  <si>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</si>
  <si>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</si>
  <si>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</si>
  <si>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</si>
  <si>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</si>
  <si>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</si>
  <si>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</si>
  <si>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</si>
  <si>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</si>
  <si>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</si>
  <si>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</si>
  <si>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</si>
  <si>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</si>
  <si>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</si>
  <si>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</si>
  <si>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</si>
  <si>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</si>
  <si>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</si>
  <si>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</si>
  <si>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</si>
  <si>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</si>
  <si>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</si>
  <si>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</si>
  <si>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</si>
  <si>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</si>
  <si>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</si>
  <si>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</si>
  <si>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</si>
  <si>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</si>
  <si>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</si>
  <si>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</si>
  <si>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</si>
  <si>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</si>
  <si>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</si>
  <si>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</si>
  <si>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</si>
  <si>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</si>
  <si>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</si>
  <si>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</si>
  <si>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</si>
  <si>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</si>
  <si>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</si>
  <si>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</si>
  <si>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</si>
  <si>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</si>
  <si>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</si>
  <si>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</si>
  <si>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</si>
  <si>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</si>
  <si>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</si>
  <si>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</si>
  <si>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</si>
  <si>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</si>
  <si>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</si>
  <si>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</si>
  <si>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</si>
  <si>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</si>
  <si>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</si>
  <si>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</si>
  <si>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</si>
  <si>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</si>
  <si>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</si>
  <si>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</si>
  <si>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</si>
  <si>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</si>
  <si>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</si>
  <si>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</si>
  <si>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</si>
  <si>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</si>
  <si>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</si>
  <si>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</si>
  <si>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</si>
  <si>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</si>
  <si>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</si>
  <si>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</si>
  <si>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</si>
  <si>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</si>
  <si>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</si>
  <si>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</si>
  <si>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</si>
  <si>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</si>
  <si>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</si>
  <si>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</si>
  <si>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</si>
  <si>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</si>
  <si>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</si>
  <si>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</si>
  <si>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</si>
  <si>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</si>
  <si>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</si>
  <si>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</si>
  <si>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</si>
  <si>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</si>
  <si>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</si>
  <si>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</si>
  <si>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</si>
  <si>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</si>
  <si>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</si>
  <si>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</si>
  <si>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</si>
  <si>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</si>
  <si>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</si>
  <si>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</si>
  <si>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</si>
  <si>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</si>
  <si>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</si>
  <si>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</si>
  <si>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</si>
  <si>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</si>
  <si>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</si>
  <si>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</si>
  <si>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</si>
  <si>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</si>
  <si>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</si>
  <si>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</si>
  <si>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</si>
  <si>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</si>
  <si>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</si>
  <si>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</si>
  <si>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</si>
  <si>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</si>
  <si>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</si>
  <si>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</si>
  <si>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</si>
  <si>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</si>
  <si>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</si>
  <si>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</si>
  <si>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</si>
  <si>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</si>
  <si>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</si>
  <si>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</si>
  <si>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</si>
  <si>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</si>
  <si>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</si>
  <si>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</si>
  <si>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</si>
  <si>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</si>
  <si>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</si>
  <si>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</si>
  <si>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</si>
  <si>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</si>
  <si>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</si>
  <si>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</si>
  <si>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</si>
  <si>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</si>
  <si>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</si>
  <si>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</si>
  <si>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</si>
  <si>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</si>
  <si>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</si>
  <si>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</si>
  <si>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</si>
  <si>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</si>
  <si>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</si>
  <si>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</si>
  <si>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</si>
  <si>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</si>
  <si>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</si>
  <si>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</si>
  <si>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</si>
  <si>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</si>
  <si>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</si>
  <si>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</si>
  <si>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</si>
  <si>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</si>
  <si>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</si>
  <si>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</si>
  <si>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</si>
  <si>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</si>
  <si>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</si>
  <si>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</si>
  <si>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</si>
  <si>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</si>
  <si>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</si>
  <si>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</si>
  <si>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</si>
  <si>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</si>
  <si>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</si>
  <si>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</si>
  <si>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</si>
  <si>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</si>
  <si>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</si>
  <si>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</si>
  <si>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</si>
  <si>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</si>
  <si>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</si>
  <si>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</si>
  <si>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</si>
  <si>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</si>
  <si>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</si>
  <si>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</si>
  <si>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</si>
  <si>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</si>
  <si>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</si>
  <si>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</si>
  <si>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</si>
  <si>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</si>
  <si>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</si>
  <si>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</si>
  <si>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</si>
  <si>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</si>
  <si>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</si>
  <si>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</si>
  <si>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</si>
  <si>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</si>
  <si>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</si>
  <si>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</si>
  <si>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</si>
  <si>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</si>
  <si>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</si>
  <si>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</si>
  <si>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</si>
  <si>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</si>
  <si>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</si>
  <si>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</si>
  <si>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</si>
  <si>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</si>
  <si>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</si>
  <si>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</si>
  <si>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</si>
  <si>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</si>
  <si>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</si>
  <si>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</si>
  <si>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</si>
  <si>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</si>
  <si>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</si>
  <si>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</si>
  <si>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</si>
  <si>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</si>
  <si>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</si>
  <si>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</si>
  <si>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</si>
  <si>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</si>
  <si>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</si>
  <si>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</si>
  <si>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</si>
  <si>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</si>
  <si>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</si>
  <si>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</si>
  <si>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</si>
  <si>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</si>
  <si>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</si>
  <si>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</si>
  <si>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</si>
  <si>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</si>
  <si>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</si>
  <si>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</si>
  <si>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</si>
  <si>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</si>
  <si>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</si>
  <si>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</si>
  <si>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</si>
  <si>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</si>
  <si>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</si>
  <si>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</si>
  <si>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</si>
  <si>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</si>
  <si>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</si>
  <si>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</si>
  <si>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</si>
  <si>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</si>
  <si>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</si>
  <si>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</si>
  <si>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</si>
  <si>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</si>
  <si>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</si>
  <si>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</si>
  <si>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</si>
  <si>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</si>
  <si>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</si>
  <si>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</si>
  <si>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</si>
  <si>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</si>
  <si>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</si>
  <si>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</si>
  <si>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</si>
  <si>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</si>
  <si>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</si>
  <si>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</si>
  <si>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</si>
  <si>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</si>
  <si>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</si>
  <si>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</si>
  <si>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</si>
  <si>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</si>
  <si>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</si>
  <si>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</si>
  <si>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</si>
  <si>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</si>
  <si>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</si>
  <si>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</si>
  <si>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</si>
  <si>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</si>
  <si>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</si>
  <si>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</si>
  <si>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</si>
  <si>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</si>
  <si>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</si>
  <si>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</si>
  <si>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</si>
  <si>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</si>
  <si>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</si>
  <si>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</si>
  <si>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</si>
  <si>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</si>
  <si>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</si>
  <si>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</si>
  <si>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</si>
  <si>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</si>
  <si>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</si>
  <si>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</si>
  <si>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</si>
  <si>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</si>
  <si>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</si>
  <si>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</si>
  <si>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</si>
  <si>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</si>
  <si>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</si>
  <si>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</si>
  <si>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</si>
  <si>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</si>
  <si>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</si>
  <si>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</si>
  <si>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</si>
  <si>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</si>
  <si>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</si>
  <si>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</si>
  <si>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</si>
  <si>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</si>
  <si>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</si>
  <si>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</si>
  <si>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</si>
  <si>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</si>
  <si>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</si>
  <si>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</si>
  <si>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</si>
  <si>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</si>
  <si>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</si>
  <si>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</si>
  <si>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</si>
  <si>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</si>
  <si>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</si>
  <si>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</si>
  <si>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</si>
  <si>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</si>
  <si>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</si>
  <si>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</si>
  <si>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</si>
  <si>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</si>
  <si>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</si>
  <si>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</si>
  <si>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</si>
  <si>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</si>
  <si>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</si>
  <si>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</si>
  <si>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</si>
  <si>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</si>
  <si>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</si>
  <si>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</si>
  <si>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</si>
  <si>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</si>
  <si>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</si>
  <si>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</si>
  <si>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</si>
  <si>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</si>
  <si>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</si>
  <si>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</si>
  <si>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</si>
  <si>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</si>
  <si>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</si>
  <si>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</si>
  <si>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</si>
  <si>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</si>
  <si>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</si>
  <si>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</si>
  <si>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</si>
  <si>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</si>
  <si>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</si>
  <si>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</si>
  <si>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</si>
  <si>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</si>
  <si>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</si>
  <si>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</si>
  <si>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</si>
  <si>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</si>
  <si>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</si>
  <si>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</si>
  <si>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</si>
  <si>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</si>
  <si>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</si>
  <si>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</si>
  <si>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</si>
  <si>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</si>
  <si>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</si>
  <si>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</si>
  <si>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</si>
  <si>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</si>
  <si>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</si>
  <si>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</si>
  <si>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</si>
  <si>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</si>
  <si>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</si>
  <si>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</si>
  <si>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</si>
  <si>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</si>
  <si>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</si>
  <si>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</si>
  <si>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</si>
  <si>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</si>
  <si>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</si>
  <si>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</si>
  <si>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</si>
  <si>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</si>
  <si>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</si>
  <si>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</si>
  <si>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</si>
  <si>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</si>
  <si>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</si>
  <si>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</si>
  <si>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</si>
  <si>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</si>
  <si>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</si>
  <si>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</si>
  <si>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</si>
  <si>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</si>
  <si>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</si>
  <si>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</si>
  <si>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</si>
  <si>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</si>
  <si>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</si>
  <si>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</si>
  <si>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</si>
  <si>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</si>
  <si>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</si>
  <si>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</si>
  <si>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</si>
  <si>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</si>
  <si>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</si>
  <si>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</si>
  <si>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</si>
  <si>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</si>
  <si>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</si>
  <si>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</si>
  <si>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</si>
  <si>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</si>
  <si>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</si>
  <si>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</si>
  <si>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</si>
  <si>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</si>
  <si>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</si>
  <si>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</si>
  <si>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</si>
  <si>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</si>
  <si>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</si>
  <si>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</si>
  <si>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</si>
  <si>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</si>
  <si>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</si>
  <si>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</si>
  <si>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</si>
  <si>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</si>
  <si>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</si>
  <si>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</si>
  <si>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</si>
  <si>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</si>
  <si>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</si>
  <si>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</si>
  <si>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</si>
  <si>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</si>
  <si>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</si>
  <si>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</si>
  <si>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</si>
  <si>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</si>
  <si>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</si>
  <si>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</si>
  <si>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</si>
  <si>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</si>
  <si>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</si>
  <si>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</si>
  <si>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</si>
  <si>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</si>
  <si>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</si>
  <si>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</si>
  <si>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</si>
  <si>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</si>
  <si>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</si>
  <si>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</si>
  <si>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</si>
  <si>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</si>
  <si>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</si>
  <si>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</si>
  <si>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</si>
  <si>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</si>
  <si>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</si>
  <si>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</si>
  <si>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</si>
  <si>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</si>
  <si>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</si>
  <si>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</si>
  <si>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</si>
  <si>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</si>
  <si>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</si>
  <si>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</si>
  <si>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</si>
  <si>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</si>
  <si>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</si>
  <si>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</si>
  <si>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</si>
  <si>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</si>
  <si>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</si>
  <si>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</si>
  <si>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</si>
  <si>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</si>
  <si>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</si>
  <si>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</si>
  <si>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</si>
  <si>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</si>
  <si>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</si>
  <si>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</si>
  <si>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</si>
  <si>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</si>
  <si>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</si>
  <si>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</si>
  <si>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</si>
  <si>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</si>
  <si>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</si>
  <si>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</si>
  <si>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</si>
  <si>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</si>
  <si>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</si>
  <si>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</si>
  <si>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</si>
  <si>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</si>
  <si>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</si>
  <si>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</si>
  <si>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</si>
  <si>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</si>
  <si>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</si>
  <si>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</si>
  <si>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</si>
  <si>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</si>
  <si>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</si>
  <si>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</si>
  <si>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</si>
  <si>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</si>
  <si>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</si>
  <si>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</si>
  <si>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</si>
  <si>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</si>
  <si>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</si>
  <si>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</si>
  <si>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</si>
  <si>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</si>
  <si>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</si>
  <si>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</si>
  <si>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</si>
  <si>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</si>
  <si>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</si>
  <si>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</si>
  <si>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</si>
  <si>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</si>
  <si>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</si>
  <si>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</si>
  <si>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</si>
  <si>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</si>
  <si>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</si>
  <si>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</si>
  <si>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</si>
  <si>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</si>
  <si>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</si>
  <si>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</si>
  <si>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</si>
  <si>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</si>
  <si>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</si>
  <si>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</si>
  <si>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</si>
  <si>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</si>
  <si>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</si>
  <si>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</si>
  <si>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</si>
  <si>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</si>
  <si>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</si>
  <si>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</si>
  <si>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</si>
  <si>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</si>
  <si>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</si>
  <si>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</si>
  <si>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</si>
  <si>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</si>
  <si>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</si>
  <si>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</si>
  <si>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</si>
  <si>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</si>
  <si>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</si>
  <si>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</si>
  <si>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</si>
  <si>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</si>
  <si>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</si>
  <si>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</si>
  <si>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</si>
  <si>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</si>
  <si>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</si>
  <si>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</si>
  <si>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</si>
  <si>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</si>
  <si>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</si>
  <si>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</si>
  <si>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</si>
  <si>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</si>
  <si>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</si>
  <si>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</si>
  <si>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</si>
  <si>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</si>
  <si>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</si>
  <si>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</si>
  <si>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</si>
  <si>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</si>
  <si>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</si>
  <si>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</si>
  <si>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</si>
  <si>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</si>
  <si>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</si>
  <si>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</si>
  <si>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</si>
  <si>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</si>
  <si>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</si>
  <si>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</si>
  <si>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</si>
  <si>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</si>
  <si>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</si>
  <si>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</si>
  <si>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</si>
  <si>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</si>
  <si>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</si>
  <si>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</si>
  <si>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</si>
  <si>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</si>
  <si>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</si>
  <si>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</si>
  <si>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</si>
  <si>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</si>
  <si>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</si>
  <si>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</si>
  <si>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</si>
  <si>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</si>
  <si>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</si>
  <si>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</si>
  <si>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</si>
  <si>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</si>
  <si>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</si>
  <si>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</si>
  <si>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</si>
  <si>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</si>
  <si>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</si>
  <si>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</si>
  <si>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</si>
  <si>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</si>
  <si>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</si>
  <si>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</si>
  <si>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</si>
  <si>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</si>
  <si>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</si>
  <si>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</si>
  <si>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</si>
  <si>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</si>
  <si>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</si>
  <si>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</si>
  <si>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</si>
  <si>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</si>
  <si>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</si>
  <si>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</si>
  <si>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</si>
  <si>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</si>
  <si>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</si>
  <si>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</si>
  <si>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</si>
  <si>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</si>
  <si>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</si>
  <si>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</si>
  <si>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</si>
  <si>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</si>
  <si>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</si>
  <si>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</si>
  <si>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</si>
  <si>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</si>
  <si>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</si>
  <si>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</si>
  <si>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</si>
  <si>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</si>
  <si>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</si>
  <si>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</si>
  <si>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</si>
  <si>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</si>
  <si>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</si>
  <si>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</si>
  <si>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</si>
  <si>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</si>
  <si>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</si>
  <si>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</si>
  <si>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</si>
  <si>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</si>
  <si>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</si>
  <si>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</si>
  <si>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</si>
  <si>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</si>
  <si>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</si>
  <si>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</si>
  <si>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</si>
  <si>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</si>
  <si>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</si>
  <si>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</si>
  <si>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</si>
  <si>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</si>
  <si>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</si>
  <si>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</si>
  <si>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</si>
  <si>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</si>
  <si>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</si>
  <si>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</si>
  <si>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</si>
  <si>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</si>
  <si>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</si>
  <si>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</si>
  <si>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</si>
  <si>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</si>
  <si>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</si>
  <si>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</si>
  <si>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</si>
  <si>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</si>
  <si>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</si>
  <si>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</si>
  <si>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</si>
  <si>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</si>
  <si>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</si>
  <si>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</si>
  <si>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</si>
  <si>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</si>
  <si>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</si>
  <si>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</si>
  <si>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</si>
  <si>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</si>
  <si>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</si>
  <si>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</si>
  <si>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</si>
  <si>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</si>
  <si>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</si>
  <si>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</si>
  <si>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</si>
  <si>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</si>
  <si>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</si>
  <si>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</si>
  <si>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</si>
  <si>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</si>
  <si>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</si>
  <si>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</si>
  <si>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</si>
  <si>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</si>
  <si>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</si>
  <si>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</si>
  <si>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</si>
  <si>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</si>
  <si>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</si>
  <si>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</si>
  <si>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</si>
  <si>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</si>
  <si>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</si>
  <si>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</si>
  <si>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</si>
  <si>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</si>
  <si>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</si>
  <si>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</si>
  <si>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</si>
  <si>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</si>
  <si>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</si>
  <si>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</si>
  <si>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</si>
  <si>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</si>
  <si>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</si>
  <si>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</si>
  <si>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</si>
  <si>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</si>
  <si>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</si>
  <si>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</si>
  <si>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</si>
  <si>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</si>
  <si>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</si>
  <si>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</si>
  <si>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</si>
  <si>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</si>
  <si>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</si>
  <si>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</si>
  <si>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</si>
  <si>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</si>
  <si>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</si>
  <si>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</si>
  <si>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</si>
  <si>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</si>
  <si>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</si>
  <si>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</si>
  <si>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</si>
  <si>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</si>
  <si>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</si>
  <si>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</si>
  <si>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</si>
  <si>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</si>
  <si>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</si>
  <si>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</si>
  <si>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</si>
  <si>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</si>
  <si>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</si>
  <si>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</si>
  <si>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</si>
  <si>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</si>
  <si>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</si>
  <si>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</si>
  <si>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</si>
  <si>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</si>
  <si>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</si>
  <si>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</si>
  <si>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</si>
  <si>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</si>
  <si>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</si>
  <si>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</si>
  <si>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</si>
  <si>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</si>
  <si>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</si>
  <si>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</si>
  <si>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</si>
  <si>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</si>
  <si>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</si>
  <si>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</si>
  <si>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</si>
  <si>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</si>
  <si>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</si>
  <si>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</si>
  <si>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</si>
  <si>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</si>
  <si>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</si>
  <si>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</si>
  <si>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</si>
  <si>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</si>
  <si>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</si>
  <si>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</si>
  <si>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</si>
  <si>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</si>
  <si>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</si>
  <si>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</si>
  <si>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</si>
  <si>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</si>
  <si>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</si>
  <si>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</si>
  <si>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</si>
  <si>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</si>
  <si>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</si>
  <si>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</si>
  <si>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</si>
  <si>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</si>
  <si>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</si>
  <si>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</si>
  <si>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</si>
  <si>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</si>
  <si>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</si>
  <si>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</si>
  <si>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</si>
  <si>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</si>
  <si>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</si>
  <si>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</si>
  <si>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</si>
  <si>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</si>
  <si>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</si>
  <si>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</si>
  <si>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</si>
  <si>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</si>
  <si>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</si>
  <si>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</si>
  <si>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</si>
  <si>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</si>
  <si>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</si>
  <si>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</si>
  <si>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</si>
  <si>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</si>
  <si>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</si>
  <si>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</si>
  <si>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</si>
  <si>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</si>
  <si>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</si>
  <si>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</si>
  <si>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</si>
  <si>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</si>
  <si>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</si>
  <si>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</si>
  <si>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</si>
  <si>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</si>
  <si>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</si>
  <si>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</si>
  <si>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</si>
  <si>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</si>
  <si>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</si>
  <si>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</si>
  <si>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</si>
  <si>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</si>
  <si>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</si>
  <si>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</si>
  <si>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</si>
  <si>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</si>
  <si>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</si>
  <si>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</si>
  <si>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</si>
  <si>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</si>
  <si>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</si>
  <si>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</si>
  <si>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</si>
  <si>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</si>
  <si>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</si>
  <si>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</si>
  <si>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</si>
  <si>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</si>
  <si>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</si>
  <si>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</si>
  <si>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</si>
  <si>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</si>
  <si>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</si>
  <si>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</si>
  <si>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</si>
  <si>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</si>
  <si>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</si>
  <si>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</si>
  <si>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</si>
  <si>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</si>
  <si>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</si>
  <si>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</si>
  <si>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</si>
  <si>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</si>
  <si>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</si>
  <si>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</si>
  <si>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</si>
  <si>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</si>
  <si>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</si>
  <si>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</si>
  <si>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</si>
  <si>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</si>
  <si>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</si>
  <si>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</si>
  <si>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</si>
  <si>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</si>
  <si>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</si>
  <si>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</si>
  <si>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</si>
  <si>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</si>
  <si>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</si>
  <si>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</si>
  <si>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</si>
  <si>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</si>
  <si>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</si>
  <si>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</si>
  <si>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</si>
  <si>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</si>
  <si>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</si>
  <si>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</si>
  <si>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</si>
  <si>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</si>
  <si>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</si>
  <si>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</si>
  <si>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</si>
  <si>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</si>
  <si>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</si>
  <si>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</si>
  <si>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</si>
  <si>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</si>
  <si>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</si>
  <si>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</si>
  <si>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</si>
  <si>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</si>
  <si>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</si>
  <si>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</si>
  <si>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</si>
  <si>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</si>
  <si>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</si>
  <si>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</si>
  <si>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</si>
  <si>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</si>
  <si>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</si>
  <si>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</si>
  <si>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</si>
  <si>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</si>
  <si>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</si>
  <si>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</si>
  <si>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</si>
  <si>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</si>
  <si>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</si>
  <si>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</si>
  <si>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</si>
  <si>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</si>
  <si>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</si>
  <si>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</si>
  <si>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</si>
  <si>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</si>
  <si>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</si>
  <si>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</si>
  <si>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</si>
  <si>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</si>
  <si>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</si>
  <si>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</si>
  <si>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</si>
  <si>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</si>
  <si>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</si>
  <si>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</si>
  <si>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</si>
  <si>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</si>
  <si>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</si>
  <si>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</si>
  <si>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</si>
  <si>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</si>
  <si>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</si>
  <si>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</si>
  <si>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</si>
  <si>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</si>
  <si>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</si>
  <si>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</si>
  <si>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</si>
  <si>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</si>
  <si>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</si>
  <si>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</si>
  <si>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</si>
  <si>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</si>
  <si>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</si>
  <si>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</si>
  <si>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</si>
  <si>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</si>
  <si>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</si>
  <si>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</si>
  <si>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</si>
  <si>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</si>
  <si>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</si>
  <si>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</si>
  <si>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</si>
  <si>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</si>
  <si>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</si>
  <si>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</si>
  <si>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</si>
  <si>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</si>
  <si>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</si>
  <si>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</si>
  <si>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</si>
  <si>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</si>
  <si>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</si>
  <si>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</si>
  <si>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</si>
  <si>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</si>
  <si>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</si>
  <si>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</si>
  <si>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</si>
  <si>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</si>
  <si>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</si>
  <si>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</si>
  <si>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</si>
  <si>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</si>
  <si>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</si>
  <si>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</si>
  <si>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</si>
  <si>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</si>
  <si>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</si>
  <si>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</si>
  <si>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</si>
  <si>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</si>
  <si>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</si>
  <si>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</si>
  <si>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</si>
  <si>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</si>
  <si>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</si>
  <si>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</si>
  <si>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</si>
  <si>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</si>
  <si>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</si>
  <si>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</si>
  <si>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</si>
  <si>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</si>
  <si>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</si>
  <si>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</si>
  <si>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</si>
  <si>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</si>
  <si>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</si>
  <si>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</si>
  <si>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</si>
  <si>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</si>
  <si>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</si>
  <si>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</si>
  <si>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</si>
  <si>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</si>
  <si>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</si>
  <si>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</si>
  <si>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</si>
  <si>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</si>
  <si>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</si>
  <si>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</si>
  <si>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</si>
  <si>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</si>
  <si>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</si>
  <si>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</si>
  <si>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</si>
  <si>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</si>
  <si>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</si>
  <si>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</si>
  <si>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</si>
  <si>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</si>
  <si>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</si>
  <si>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</si>
  <si>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</si>
  <si>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</si>
  <si>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</si>
  <si>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</si>
  <si>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</si>
  <si>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</si>
  <si>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</si>
  <si>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</si>
  <si>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</si>
  <si>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</si>
  <si>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</si>
  <si>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</si>
  <si>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</si>
  <si>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</si>
  <si>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</si>
  <si>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</si>
  <si>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</si>
  <si>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</si>
  <si>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</si>
  <si>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</si>
  <si>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</si>
  <si>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</si>
  <si>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</si>
  <si>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</si>
  <si>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</si>
  <si>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</si>
  <si>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</si>
  <si>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</si>
  <si>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</si>
  <si>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</si>
  <si>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</si>
  <si>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</si>
  <si>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</si>
  <si>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</si>
  <si>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</si>
  <si>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</si>
  <si>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</si>
  <si>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</si>
  <si>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</si>
  <si>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</si>
  <si>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</si>
  <si>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</si>
  <si>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</si>
  <si>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</si>
  <si>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</si>
  <si>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</si>
  <si>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</si>
  <si>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</si>
  <si>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</si>
  <si>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</si>
  <si>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</si>
  <si>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</si>
  <si>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</si>
  <si>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</si>
  <si>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</si>
  <si>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</si>
  <si>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</si>
  <si>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</si>
  <si>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</si>
  <si>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</si>
  <si>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</si>
  <si>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</si>
  <si>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</si>
  <si>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</si>
  <si>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</si>
  <si>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</si>
  <si>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</si>
  <si>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</si>
  <si>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</si>
  <si>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</si>
  <si>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</si>
  <si>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</si>
  <si>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</si>
  <si>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</si>
  <si>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</si>
  <si>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</si>
  <si>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</si>
  <si>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</si>
  <si>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</si>
  <si>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</si>
  <si>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</si>
  <si>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</si>
  <si>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</si>
  <si>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</si>
  <si>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</si>
  <si>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</si>
  <si>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</si>
  <si>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</si>
  <si>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</si>
  <si>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</si>
  <si>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</si>
  <si>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</si>
  <si>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</si>
  <si>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</si>
  <si>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</si>
  <si>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</si>
  <si>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</si>
  <si>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</si>
  <si>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</si>
  <si>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</si>
  <si>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</si>
  <si>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</si>
  <si>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</si>
  <si>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</si>
  <si>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</si>
  <si>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</si>
  <si>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</si>
  <si>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</si>
  <si>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</si>
  <si>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</si>
  <si>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</si>
  <si>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</si>
  <si>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</si>
  <si>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</si>
  <si>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</si>
  <si>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</si>
  <si>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</si>
  <si>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</si>
  <si>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</si>
  <si>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</si>
  <si>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</si>
  <si>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</si>
  <si>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</si>
  <si>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</si>
  <si>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</si>
  <si>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</si>
  <si>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</si>
  <si>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</si>
  <si>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</si>
  <si>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</si>
  <si>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</si>
  <si>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</si>
  <si>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</si>
  <si>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</si>
  <si>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</si>
  <si>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</si>
  <si>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</si>
  <si>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</si>
  <si>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</si>
  <si>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</si>
  <si>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</si>
  <si>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</si>
  <si>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</si>
  <si>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</si>
  <si>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</si>
  <si>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</si>
  <si>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</si>
  <si>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</si>
  <si>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</si>
  <si>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</si>
  <si>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</si>
  <si>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</si>
  <si>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</si>
  <si>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</si>
  <si>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</si>
  <si>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</si>
  <si>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</si>
  <si>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</si>
  <si>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</si>
  <si>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</si>
  <si>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</si>
  <si>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</si>
  <si>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</si>
  <si>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</si>
  <si>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</si>
  <si>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</si>
  <si>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</si>
  <si>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</si>
  <si>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</si>
  <si>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</si>
  <si>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</si>
  <si>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</si>
  <si>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</si>
  <si>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</si>
  <si>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</si>
  <si>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</si>
  <si>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</si>
  <si>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</si>
  <si>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</si>
  <si>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</si>
  <si>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</si>
  <si>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</si>
  <si>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</si>
  <si>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</si>
  <si>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</si>
  <si>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</si>
  <si>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</si>
  <si>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</si>
  <si>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</si>
  <si>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</si>
  <si>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</si>
  <si>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</si>
  <si>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</si>
  <si>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</si>
  <si>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</si>
  <si>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</si>
  <si>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</si>
  <si>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</si>
  <si>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</si>
  <si>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</si>
  <si>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</si>
  <si>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</si>
  <si>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</si>
  <si>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</si>
  <si>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</si>
  <si>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</si>
  <si>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</si>
  <si>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</si>
  <si>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</si>
  <si>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</si>
  <si>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</si>
  <si>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</si>
  <si>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</si>
  <si>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</si>
  <si>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</si>
  <si>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</si>
  <si>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</si>
  <si>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</si>
  <si>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</si>
  <si>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</si>
  <si>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</si>
  <si>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</si>
  <si>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</si>
  <si>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</si>
  <si>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</si>
  <si>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</si>
  <si>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</si>
  <si>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</si>
  <si>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</si>
  <si>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</si>
  <si>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</si>
  <si>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</si>
  <si>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</si>
  <si>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</si>
  <si>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</si>
  <si>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</si>
  <si>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</si>
  <si>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</si>
  <si>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</si>
  <si>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</si>
  <si>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</si>
  <si>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</si>
  <si>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</si>
  <si>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</si>
  <si>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</si>
  <si>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</si>
  <si>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</si>
  <si>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</si>
  <si>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</si>
  <si>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</si>
  <si>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</si>
  <si>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</si>
  <si>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</si>
  <si>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</si>
  <si>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</si>
  <si>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</si>
  <si>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</si>
  <si>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</si>
  <si>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</si>
  <si>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</si>
  <si>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</si>
  <si>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</si>
  <si>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</si>
  <si>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</si>
  <si>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</si>
  <si>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</si>
  <si>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</si>
  <si>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</si>
  <si>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</si>
  <si>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</si>
  <si>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</si>
  <si>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</si>
  <si>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</si>
  <si>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</si>
  <si>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</si>
  <si>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</si>
  <si>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</si>
  <si>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</si>
  <si>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</si>
  <si>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</si>
  <si>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</si>
  <si>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</si>
  <si>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</si>
  <si>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</si>
  <si>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</si>
  <si>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</si>
  <si>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</si>
  <si>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</si>
  <si>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</si>
  <si>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</si>
  <si>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</si>
  <si>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</si>
  <si>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</si>
  <si>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</si>
  <si>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</si>
  <si>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</si>
  <si>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</si>
  <si>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</si>
  <si>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</si>
  <si>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</si>
  <si>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</si>
  <si>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</si>
  <si>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</si>
  <si>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</si>
  <si>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</si>
  <si>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</si>
  <si>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</si>
  <si>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</si>
  <si>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</si>
  <si>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</si>
  <si>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</si>
  <si>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</si>
  <si>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</si>
  <si>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</si>
  <si>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</si>
  <si>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</si>
  <si>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</si>
  <si>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</si>
  <si>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</si>
  <si>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</si>
  <si>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</si>
  <si>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</si>
  <si>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</si>
  <si>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</si>
  <si>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</si>
  <si>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</si>
  <si>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</si>
  <si>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</si>
  <si>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</si>
  <si>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</si>
  <si>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</si>
  <si>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</si>
  <si>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</si>
  <si>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</si>
  <si>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</si>
  <si>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</si>
  <si>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</si>
  <si>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</si>
  <si>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</si>
  <si>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</si>
  <si>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</si>
  <si>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</si>
  <si>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</si>
  <si>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</si>
  <si>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</si>
  <si>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</si>
  <si>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</si>
  <si>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</si>
  <si>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</si>
  <si>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</si>
  <si>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</si>
  <si>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</si>
  <si>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</si>
  <si>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</si>
  <si>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</si>
  <si>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</si>
  <si>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</si>
  <si>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</si>
  <si>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</si>
  <si>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</si>
  <si>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</si>
  <si>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</si>
  <si>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</si>
  <si>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</si>
  <si>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</si>
  <si>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</si>
  <si>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</si>
  <si>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</si>
  <si>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</si>
  <si>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</si>
  <si>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</si>
  <si>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</si>
  <si>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</si>
  <si>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</si>
  <si>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</si>
  <si>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</si>
  <si>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</si>
  <si>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</si>
  <si>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</si>
  <si>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</si>
  <si>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</si>
  <si>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</si>
  <si>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</si>
  <si>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</si>
  <si>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</si>
  <si>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</si>
  <si>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</si>
  <si>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</si>
  <si>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</si>
  <si>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</si>
  <si>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</si>
  <si>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</si>
  <si>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</si>
  <si>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</si>
  <si>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</si>
  <si>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</si>
  <si>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</si>
  <si>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</si>
  <si>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</si>
  <si>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</si>
  <si>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</si>
  <si>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</si>
  <si>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</si>
  <si>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</si>
  <si>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</si>
  <si>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</si>
  <si>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</si>
  <si>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</si>
  <si>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</si>
  <si>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</si>
  <si>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</si>
  <si>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</si>
  <si>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</si>
  <si>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</si>
  <si>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</si>
  <si>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</si>
  <si>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</si>
  <si>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</si>
  <si>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</si>
  <si>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</si>
  <si>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</si>
  <si>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</si>
  <si>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</si>
  <si>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</si>
  <si>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</si>
  <si>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</si>
  <si>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</si>
  <si>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</si>
  <si>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</si>
  <si>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</si>
  <si>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</si>
  <si>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</si>
  <si>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</si>
  <si>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</si>
  <si>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</si>
  <si>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</si>
  <si>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</si>
  <si>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</si>
  <si>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</si>
  <si>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</si>
  <si>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</si>
  <si>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</si>
  <si>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</si>
  <si>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</si>
  <si>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</si>
  <si>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</si>
  <si>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</si>
  <si>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</si>
  <si>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</si>
  <si>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</si>
  <si>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</si>
  <si>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</si>
  <si>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</si>
  <si>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</si>
  <si>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</si>
  <si>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</si>
  <si>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</si>
  <si>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</si>
  <si>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</si>
  <si>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</si>
  <si>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</si>
  <si>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</si>
  <si>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</si>
  <si>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</si>
  <si>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</si>
  <si>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</si>
  <si>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</si>
  <si>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</si>
  <si>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</si>
  <si>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</si>
  <si>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</si>
  <si>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</si>
  <si>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</si>
  <si>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</si>
  <si>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</si>
  <si>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</si>
  <si>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</si>
  <si>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</si>
  <si>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</si>
  <si>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</si>
  <si>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</si>
  <si>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</si>
  <si>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</si>
  <si>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</si>
  <si>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</si>
  <si>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</si>
  <si>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</si>
  <si>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</si>
  <si>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</si>
  <si>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</si>
  <si>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</si>
  <si>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</si>
  <si>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</si>
  <si>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</si>
  <si>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</si>
  <si>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</si>
  <si>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</si>
  <si>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</si>
  <si>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</si>
  <si>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</si>
  <si>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</si>
  <si>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</si>
  <si>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</si>
  <si>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</si>
  <si>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</si>
  <si>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</si>
  <si>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</si>
  <si>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</si>
  <si>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</si>
  <si>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</si>
  <si>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</si>
  <si>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</si>
  <si>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</si>
  <si>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</si>
  <si>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</si>
  <si>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</si>
  <si>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</si>
  <si>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</si>
  <si>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</si>
  <si>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</si>
  <si>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</si>
  <si>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</si>
  <si>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</si>
  <si>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</si>
  <si>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</si>
  <si>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</si>
  <si>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</si>
  <si>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</si>
  <si>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</si>
  <si>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</si>
  <si>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</si>
  <si>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</si>
  <si>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</si>
  <si>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</si>
  <si>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</si>
  <si>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</si>
  <si>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</si>
  <si>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</si>
  <si>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</si>
  <si>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</si>
  <si>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</si>
  <si>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</si>
  <si>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</si>
  <si>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</si>
  <si>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</si>
  <si>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</si>
  <si>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</si>
  <si>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</si>
  <si>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</si>
  <si>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</si>
  <si>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</si>
  <si>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</si>
  <si>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</si>
  <si>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</si>
  <si>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</si>
  <si>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</si>
  <si>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</si>
  <si>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</si>
  <si>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</si>
  <si>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</si>
  <si>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</si>
  <si>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</si>
  <si>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</si>
  <si>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</si>
  <si>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</si>
  <si>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</si>
  <si>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</si>
  <si>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</si>
  <si>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</si>
  <si>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</si>
  <si>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</si>
  <si>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</si>
  <si>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</si>
  <si>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</si>
  <si>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</si>
  <si>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</si>
  <si>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</si>
  <si>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</si>
  <si>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</si>
  <si>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</si>
  <si>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</si>
  <si>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</si>
  <si>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</si>
  <si>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</si>
  <si>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</si>
  <si>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</si>
  <si>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</si>
  <si>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</si>
  <si>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</si>
  <si>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</si>
  <si>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</si>
  <si>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</si>
  <si>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</si>
  <si>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</si>
  <si>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</si>
  <si>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</si>
  <si>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</si>
  <si>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</si>
  <si>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</si>
  <si>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</si>
  <si>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</si>
  <si>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</si>
  <si>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</si>
  <si>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</si>
  <si>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</si>
  <si>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</si>
  <si>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</si>
  <si>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</si>
  <si>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</si>
  <si>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</si>
  <si>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</si>
  <si>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</si>
  <si>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</si>
  <si>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</si>
  <si>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</si>
  <si>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</si>
  <si>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</si>
  <si>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</si>
  <si>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</si>
  <si>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</si>
  <si>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</si>
  <si>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</si>
  <si>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</si>
  <si>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</si>
  <si>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</si>
  <si>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</si>
  <si>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</si>
  <si>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</si>
  <si>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</si>
  <si>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</si>
  <si>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</si>
  <si>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</si>
  <si>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</si>
  <si>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</si>
  <si>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</si>
  <si>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</si>
  <si>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</si>
  <si>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</si>
  <si>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</si>
  <si>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</si>
  <si>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</si>
  <si>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</si>
  <si>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</si>
  <si>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</si>
  <si>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</si>
  <si>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</si>
  <si>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</si>
  <si>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</si>
  <si>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</si>
  <si>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</si>
  <si>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</si>
  <si>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</si>
  <si>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</si>
  <si>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</si>
  <si>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</si>
  <si>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</si>
  <si>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</si>
  <si>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</si>
  <si>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</si>
  <si>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</si>
  <si>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</si>
  <si>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</si>
  <si>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</si>
  <si>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</si>
  <si>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</si>
  <si>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</si>
  <si>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</si>
  <si>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</si>
  <si>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</si>
  <si>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</si>
  <si>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</si>
  <si>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</si>
  <si>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</si>
  <si>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</si>
  <si>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</si>
  <si>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</si>
  <si>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</si>
  <si>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</si>
  <si>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</si>
  <si>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</si>
  <si>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</si>
  <si>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</si>
  <si>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</si>
  <si>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</si>
  <si>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</si>
  <si>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</si>
  <si>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</si>
  <si>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</si>
  <si>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</si>
  <si>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</si>
  <si>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</si>
  <si>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</si>
  <si>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</si>
  <si>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</si>
  <si>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</si>
  <si>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</si>
  <si>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</si>
  <si>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</si>
  <si>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</si>
  <si>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</si>
  <si>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</si>
  <si>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</si>
  <si>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</si>
  <si>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</si>
  <si>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</si>
  <si>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</si>
  <si>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</si>
  <si>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</si>
  <si>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</si>
  <si>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</si>
  <si>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</si>
  <si>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</si>
  <si>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</si>
  <si>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</si>
  <si>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</si>
  <si>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</si>
  <si>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</si>
  <si>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</si>
  <si>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</si>
  <si>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</si>
  <si>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</si>
  <si>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</si>
  <si>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</si>
  <si>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</si>
  <si>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</si>
  <si>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</si>
  <si>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</si>
  <si>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</si>
  <si>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</si>
  <si>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</si>
  <si>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</si>
  <si>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</si>
  <si>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</si>
  <si>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</si>
  <si>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</si>
  <si>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</si>
  <si>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</si>
  <si>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</si>
  <si>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</si>
  <si>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</si>
  <si>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</si>
  <si>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</si>
  <si>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</si>
  <si>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</si>
  <si>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</si>
  <si>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</si>
  <si>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</si>
  <si>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</si>
  <si>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</si>
  <si>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</si>
  <si>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</si>
  <si>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</si>
  <si>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</si>
  <si>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</si>
  <si>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</si>
  <si>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</si>
  <si>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</si>
  <si>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</si>
  <si>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</si>
  <si>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</si>
  <si>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</si>
  <si>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</si>
  <si>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</si>
  <si>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</si>
  <si>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</si>
  <si>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</si>
  <si>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</si>
  <si>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</si>
  <si>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</si>
  <si>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</si>
  <si>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</si>
  <si>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</si>
  <si>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</si>
  <si>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</si>
  <si>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</si>
  <si>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</si>
  <si>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</si>
  <si>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</si>
  <si>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</si>
  <si>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</si>
  <si>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</si>
  <si>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</si>
  <si>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</si>
  <si>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</si>
  <si>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</si>
  <si>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</si>
  <si>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</si>
  <si>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</si>
  <si>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</si>
  <si>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</si>
  <si>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</si>
  <si>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</si>
  <si>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</si>
  <si>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</si>
  <si>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</si>
  <si>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</si>
  <si>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</si>
  <si>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</si>
  <si>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</si>
  <si>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</si>
  <si>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</si>
  <si>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</si>
  <si>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</si>
  <si>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</si>
  <si>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</si>
  <si>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</si>
  <si>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</si>
  <si>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</si>
  <si>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</si>
  <si>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</si>
  <si>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</si>
  <si>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</si>
  <si>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</si>
  <si>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</si>
  <si>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</si>
  <si>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</si>
  <si>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</si>
  <si>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</si>
  <si>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</si>
  <si>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</si>
  <si>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</si>
  <si>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</si>
  <si>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</si>
  <si>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</si>
  <si>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</si>
  <si>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</si>
  <si>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</si>
  <si>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</si>
  <si>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</si>
  <si>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</si>
  <si>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</si>
  <si>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</si>
  <si>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</si>
  <si>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</si>
  <si>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</si>
  <si>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</si>
  <si>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</si>
  <si>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</si>
  <si>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</si>
  <si>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</si>
  <si>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</si>
  <si>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</si>
  <si>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</si>
  <si>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</si>
  <si>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</si>
  <si>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</si>
  <si>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</si>
  <si>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</si>
  <si>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</si>
  <si>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</si>
  <si>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</si>
  <si>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</si>
  <si>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</si>
  <si>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</si>
  <si>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</si>
  <si>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</si>
  <si>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</si>
  <si>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</si>
  <si>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</si>
  <si>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</si>
  <si>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</si>
  <si>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</si>
  <si>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</si>
  <si>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</si>
  <si>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</si>
  <si>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</si>
  <si>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</si>
  <si>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</si>
  <si>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</si>
  <si>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</si>
  <si>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</si>
  <si>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</si>
  <si>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</si>
  <si>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</si>
  <si>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</si>
  <si>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</si>
  <si>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</si>
  <si>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</si>
  <si>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</si>
  <si>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</si>
  <si>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</si>
  <si>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</si>
  <si>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</si>
  <si>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</si>
  <si>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</si>
  <si>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</si>
  <si>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</si>
  <si>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</si>
  <si>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</si>
  <si>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</si>
  <si>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</si>
  <si>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</si>
  <si>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</si>
  <si>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</si>
  <si>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</si>
  <si>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</si>
  <si>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</si>
  <si>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</si>
  <si>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</si>
  <si>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</si>
  <si>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</si>
  <si>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</si>
  <si>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</si>
  <si>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</si>
  <si>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</si>
  <si>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</si>
  <si>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</si>
  <si>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</si>
  <si>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</si>
  <si>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</si>
  <si>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</si>
  <si>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</si>
  <si>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</si>
  <si>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</si>
  <si>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</si>
  <si>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</si>
  <si>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</si>
  <si>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</si>
  <si>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</si>
  <si>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</si>
  <si>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</si>
  <si>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</si>
  <si>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</si>
  <si>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</si>
  <si>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</si>
  <si>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</si>
  <si>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</si>
  <si>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</si>
  <si>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</si>
  <si>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</si>
  <si>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</si>
  <si>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</si>
  <si>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</si>
  <si>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</si>
  <si>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</si>
  <si>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</si>
  <si>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</si>
  <si>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</si>
  <si>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</si>
  <si>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</si>
  <si>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</si>
  <si>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</si>
  <si>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</si>
  <si>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</si>
  <si>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</si>
  <si>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</si>
  <si>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</si>
  <si>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</si>
  <si>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</si>
  <si>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</si>
  <si>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</si>
  <si>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</si>
  <si>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</si>
  <si>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</si>
  <si>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</si>
  <si>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</si>
  <si>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</si>
  <si>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</si>
  <si>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</si>
  <si>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</si>
  <si>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</si>
  <si>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</si>
  <si>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</si>
  <si>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</si>
  <si>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</si>
  <si>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</si>
  <si>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</si>
  <si>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</si>
  <si>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</si>
  <si>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</si>
  <si>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</si>
  <si>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</si>
  <si>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</si>
  <si>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</si>
  <si>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</si>
  <si>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</si>
  <si>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</si>
  <si>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</si>
  <si>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</si>
  <si>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</si>
  <si>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</si>
  <si>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</si>
  <si>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</si>
  <si>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</si>
  <si>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</si>
  <si>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</si>
  <si>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</si>
  <si>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</si>
  <si>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</si>
  <si>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</si>
  <si>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</si>
  <si>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</si>
  <si>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</si>
  <si>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</si>
  <si>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</si>
  <si>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</si>
  <si>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</si>
  <si>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</si>
  <si>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</si>
  <si>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</si>
  <si>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</si>
  <si>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</si>
  <si>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</si>
  <si>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</si>
  <si>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</si>
  <si>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</si>
  <si>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</si>
  <si>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</si>
  <si>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</si>
  <si>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</si>
  <si>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</si>
  <si>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</si>
  <si>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</si>
  <si>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</si>
  <si>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</si>
  <si>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</si>
  <si>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</si>
  <si>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</si>
  <si>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</si>
  <si>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</si>
  <si>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</si>
  <si>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</si>
  <si>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</si>
  <si>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</si>
  <si>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</si>
  <si>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</si>
  <si>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</si>
  <si>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</si>
  <si>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</si>
  <si>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</si>
  <si>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</si>
  <si>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</si>
  <si>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</si>
  <si>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</si>
  <si>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</si>
  <si>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</si>
  <si>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</si>
  <si>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</si>
  <si>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</si>
  <si>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</si>
  <si>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</si>
  <si>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</si>
  <si>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</si>
  <si>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</si>
  <si>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</si>
  <si>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</si>
  <si>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</si>
  <si>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</si>
  <si>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</si>
  <si>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</si>
  <si>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</si>
  <si>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</si>
  <si>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</si>
  <si>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</si>
  <si>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</si>
  <si>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</si>
  <si>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</si>
  <si>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</si>
  <si>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</si>
  <si>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</si>
  <si>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</si>
  <si>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</si>
  <si>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</si>
  <si>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</si>
  <si>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</si>
  <si>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</si>
  <si>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</si>
  <si>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</si>
  <si>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</si>
  <si>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</si>
  <si>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</si>
  <si>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</si>
  <si>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</si>
  <si>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</si>
  <si>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</si>
  <si>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</si>
  <si>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</si>
  <si>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</si>
  <si>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</si>
  <si>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</si>
  <si>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</si>
  <si>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</si>
  <si>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</si>
  <si>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</si>
  <si>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</si>
  <si>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</si>
  <si>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</si>
  <si>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</si>
  <si>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</si>
  <si>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</si>
  <si>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</si>
  <si>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</si>
  <si>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</si>
  <si>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</si>
  <si>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</si>
  <si>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</si>
  <si>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</si>
  <si>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</si>
  <si>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</si>
  <si>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</si>
  <si>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</si>
  <si>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</si>
  <si>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</si>
  <si>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</si>
  <si>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</si>
  <si>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</si>
  <si>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</si>
  <si>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</si>
  <si>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</si>
  <si>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</si>
  <si>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</si>
  <si>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</si>
  <si>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</si>
  <si>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</si>
  <si>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</si>
  <si>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</si>
  <si>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</si>
  <si>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</si>
  <si>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</si>
  <si>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</si>
  <si>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</si>
  <si>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</si>
  <si>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</si>
  <si>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</si>
  <si>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</si>
  <si>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</si>
  <si>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</si>
  <si>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</si>
  <si>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</si>
  <si>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</si>
  <si>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</si>
  <si>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</si>
  <si>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</si>
  <si>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</si>
  <si>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</si>
  <si>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</si>
  <si>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</si>
  <si>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</si>
  <si>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</si>
  <si>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</si>
  <si>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</si>
  <si>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</si>
  <si>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</si>
  <si>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</si>
  <si>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</si>
  <si>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</si>
  <si>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</si>
  <si>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</si>
  <si>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</si>
  <si>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</si>
  <si>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</si>
  <si>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</si>
  <si>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</si>
  <si>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</si>
  <si>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</si>
  <si>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</si>
  <si>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</si>
  <si>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</si>
  <si>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</si>
  <si>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</si>
  <si>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</si>
  <si>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</si>
  <si>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</si>
  <si>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</si>
  <si>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</si>
  <si>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</si>
  <si>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</si>
  <si>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</si>
  <si>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</si>
  <si>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</si>
  <si>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</si>
  <si>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</si>
  <si>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</si>
  <si>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</si>
  <si>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</si>
  <si>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</si>
  <si>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</si>
  <si>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</si>
  <si>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</si>
  <si>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</si>
  <si>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</si>
  <si>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</si>
  <si>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</si>
  <si>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</si>
  <si>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</si>
  <si>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</si>
  <si>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</si>
  <si>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</si>
  <si>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</si>
  <si>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</si>
  <si>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</si>
  <si>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</si>
  <si>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</si>
  <si>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</si>
  <si>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</si>
  <si>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</si>
  <si>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</si>
  <si>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</si>
  <si>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</si>
  <si>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</si>
  <si>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</si>
  <si>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</si>
  <si>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</si>
  <si>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</si>
  <si>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</si>
  <si>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</si>
  <si>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</si>
  <si>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</si>
  <si>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</si>
  <si>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</si>
  <si>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</si>
  <si>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</si>
  <si>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</si>
  <si>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</si>
  <si>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</si>
  <si>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</si>
  <si>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</si>
  <si>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</si>
  <si>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</si>
  <si>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</si>
  <si>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</si>
  <si>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</si>
  <si>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</si>
  <si>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</si>
  <si>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</si>
  <si>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</si>
  <si>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</si>
  <si>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</si>
  <si>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</si>
  <si>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</si>
  <si>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</si>
  <si>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</si>
  <si>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</si>
  <si>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</si>
  <si>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</si>
  <si>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</si>
  <si>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</si>
  <si>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</si>
  <si>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</si>
  <si>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</si>
  <si>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</si>
  <si>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</si>
  <si>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</si>
  <si>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</si>
  <si>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</si>
  <si>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</si>
  <si>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</si>
  <si>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</si>
  <si>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</si>
  <si>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</si>
  <si>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</si>
  <si>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</si>
  <si>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</si>
  <si>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</si>
  <si>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</si>
  <si>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</si>
  <si>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</si>
  <si>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</si>
  <si>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</si>
  <si>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</si>
  <si>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</si>
  <si>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</si>
  <si>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</si>
  <si>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</si>
  <si>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</si>
  <si>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</si>
  <si>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</si>
  <si>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</si>
  <si>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</si>
  <si>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</si>
  <si>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</si>
  <si>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</si>
  <si>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</si>
  <si>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</si>
  <si>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</si>
  <si>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</si>
  <si>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</si>
  <si>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</si>
  <si>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</si>
  <si>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</si>
  <si>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</si>
  <si>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</si>
  <si>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</si>
  <si>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</si>
  <si>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</si>
  <si>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</si>
  <si>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</si>
  <si>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</si>
  <si>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</si>
  <si>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</si>
  <si>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</si>
  <si>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</si>
  <si>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</si>
  <si>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</si>
  <si>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</si>
  <si>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</si>
  <si>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</si>
  <si>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</si>
  <si>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</si>
  <si>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</si>
  <si>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</si>
  <si>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</si>
  <si>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</si>
  <si>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</si>
  <si>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</si>
  <si>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</si>
  <si>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</si>
  <si>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</si>
  <si>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</si>
  <si>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</si>
  <si>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</si>
  <si>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</si>
  <si>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</si>
  <si>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</si>
  <si>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</si>
  <si>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</si>
  <si>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</si>
  <si>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</si>
  <si>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</si>
  <si>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</si>
  <si>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</si>
  <si>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</si>
  <si>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</si>
  <si>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</si>
  <si>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</si>
  <si>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</si>
  <si>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</si>
  <si>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</si>
  <si>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</si>
  <si>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</si>
  <si>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</si>
  <si>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</si>
  <si>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</si>
  <si>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</si>
  <si>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</si>
  <si>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</si>
  <si>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</si>
  <si>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</si>
  <si>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</si>
  <si>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</si>
  <si>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</si>
  <si>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</si>
  <si>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</si>
  <si>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</si>
  <si>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</si>
  <si>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</si>
  <si>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</si>
  <si>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</si>
  <si>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</si>
  <si>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</si>
  <si>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</si>
  <si>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</si>
  <si>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</si>
  <si>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</si>
  <si>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</si>
  <si>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</si>
  <si>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</si>
  <si>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</si>
  <si>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</si>
  <si>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</si>
  <si>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</si>
  <si>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</si>
  <si>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</si>
  <si>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</si>
  <si>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</si>
  <si>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</si>
  <si>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</si>
  <si>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</si>
  <si>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</si>
  <si>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</si>
  <si>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</si>
  <si>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</si>
  <si>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</si>
  <si>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</si>
  <si>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</si>
  <si>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</si>
  <si>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</si>
  <si>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</si>
  <si>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</si>
  <si>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</si>
  <si>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</si>
  <si>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</si>
  <si>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</si>
  <si>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</si>
  <si>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</si>
  <si>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</si>
  <si>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</si>
  <si>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</si>
  <si>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</si>
  <si>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</si>
  <si>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</si>
  <si>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</si>
  <si>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</si>
  <si>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</si>
  <si>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</si>
  <si>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</si>
  <si>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</si>
  <si>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</si>
  <si>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</si>
  <si>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</si>
  <si>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</si>
  <si>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</si>
  <si>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</si>
  <si>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</si>
  <si>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</si>
  <si>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</si>
  <si>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</si>
  <si>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</si>
  <si>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</si>
  <si>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</si>
  <si>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</si>
  <si>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</si>
  <si>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</si>
  <si>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</si>
  <si>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</si>
  <si>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</si>
  <si>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</si>
  <si>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</si>
  <si>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</si>
  <si>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</si>
  <si>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</si>
  <si>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</si>
  <si>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</si>
  <si>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</si>
  <si>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</si>
  <si>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</si>
  <si>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</si>
  <si>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</si>
  <si>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</si>
  <si>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</si>
  <si>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</si>
  <si>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</si>
  <si>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</si>
  <si>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</si>
  <si>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</si>
  <si>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</si>
  <si>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</si>
  <si>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</si>
  <si>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</si>
  <si>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</si>
  <si>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</si>
  <si>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</si>
  <si>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</si>
  <si>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</si>
  <si>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</si>
  <si>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</si>
  <si>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</si>
  <si>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</si>
  <si>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</si>
  <si>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</si>
  <si>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</si>
  <si>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</si>
  <si>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</si>
  <si>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</si>
  <si>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</si>
  <si>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</si>
  <si>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</si>
  <si>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</si>
  <si>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</si>
  <si>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</si>
  <si>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</si>
  <si>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</si>
  <si>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</si>
  <si>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</si>
  <si>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</si>
  <si>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</si>
  <si>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</si>
  <si>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</si>
  <si>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</si>
  <si>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</si>
  <si>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</si>
  <si>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</si>
  <si>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</si>
  <si>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</si>
  <si>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</si>
  <si>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</si>
  <si>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</si>
  <si>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</si>
  <si>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</si>
  <si>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</si>
  <si>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</si>
  <si>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</si>
  <si>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</si>
  <si>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</si>
  <si>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</si>
  <si>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</si>
  <si>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</si>
  <si>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</si>
  <si>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</si>
  <si>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</si>
  <si>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</si>
  <si>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</si>
  <si>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</si>
  <si>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</si>
  <si>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</si>
  <si>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</si>
  <si>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</si>
  <si>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</si>
  <si>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</si>
  <si>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</si>
  <si>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</si>
  <si>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</si>
  <si>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</si>
  <si>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</si>
  <si>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</si>
  <si>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</si>
  <si>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</si>
  <si>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</si>
  <si>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</si>
  <si>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</si>
  <si>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</si>
  <si>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</si>
  <si>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</si>
  <si>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</si>
  <si>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</si>
  <si>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</si>
  <si>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</si>
  <si>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</si>
  <si>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</si>
  <si>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</si>
  <si>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</si>
  <si>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</si>
  <si>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</si>
  <si>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</si>
  <si>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</si>
  <si>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</si>
  <si>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</si>
  <si>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</si>
  <si>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</si>
  <si>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</si>
  <si>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</si>
  <si>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</si>
  <si>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</si>
  <si>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</si>
  <si>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</si>
  <si>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</si>
  <si>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</si>
  <si>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</si>
  <si>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</si>
  <si>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</si>
  <si>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</si>
  <si>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</si>
  <si>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</si>
  <si>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</si>
  <si>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</si>
  <si>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</si>
  <si>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</si>
  <si>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</si>
  <si>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</si>
  <si>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</si>
  <si>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</si>
  <si>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</si>
  <si>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</si>
  <si>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</si>
  <si>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</si>
  <si>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</si>
  <si>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</si>
  <si>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</si>
  <si>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</si>
  <si>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</si>
  <si>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</si>
  <si>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</si>
  <si>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</si>
  <si>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</si>
  <si>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</si>
  <si>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</si>
  <si>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</si>
  <si>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</si>
  <si>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</si>
  <si>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</si>
  <si>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</si>
  <si>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</si>
  <si>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</si>
  <si>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</si>
  <si>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</si>
  <si>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</si>
  <si>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</si>
  <si>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</si>
  <si>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</si>
  <si>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</si>
  <si>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</si>
  <si>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</si>
  <si>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</si>
  <si>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</si>
  <si>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</si>
  <si>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</si>
  <si>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</si>
  <si>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</si>
  <si>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</si>
  <si>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</si>
  <si>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</si>
  <si>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</si>
  <si>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</si>
  <si>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</si>
  <si>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</si>
  <si>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</si>
  <si>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</si>
  <si>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</si>
  <si>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</si>
  <si>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</si>
  <si>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</si>
  <si>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</si>
  <si>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</si>
  <si>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</si>
  <si>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</si>
  <si>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</si>
  <si>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</si>
  <si>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</si>
  <si>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</si>
  <si>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</si>
  <si>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</si>
  <si>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</si>
  <si>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</si>
  <si>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</si>
  <si>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</si>
  <si>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</si>
  <si>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</si>
  <si>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</si>
  <si>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</si>
  <si>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</si>
  <si>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</si>
  <si>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</si>
  <si>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</si>
  <si>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</si>
  <si>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</si>
  <si>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</si>
  <si>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</si>
  <si>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</si>
  <si>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</si>
  <si>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</si>
  <si>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</si>
  <si>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</si>
  <si>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</si>
  <si>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</si>
  <si>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</si>
  <si>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</si>
  <si>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</si>
  <si>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</si>
  <si>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</si>
  <si>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</si>
  <si>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</si>
  <si>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</si>
  <si>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</si>
  <si>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</si>
  <si>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</si>
  <si>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</si>
  <si>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</si>
  <si>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</si>
  <si>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</si>
  <si>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</si>
  <si>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</si>
  <si>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</si>
  <si>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</si>
  <si>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</si>
  <si>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</si>
  <si>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</si>
  <si>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</si>
  <si>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</si>
  <si>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</si>
  <si>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</si>
  <si>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</si>
  <si>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</si>
  <si>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</si>
  <si>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</si>
  <si>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</si>
  <si>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</si>
  <si>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</si>
  <si>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</si>
  <si>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</si>
  <si>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</si>
  <si>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</si>
  <si>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</si>
  <si>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</si>
  <si>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</si>
  <si>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</si>
  <si>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</si>
  <si>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</si>
  <si>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</si>
  <si>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</si>
  <si>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</si>
  <si>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</si>
  <si>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</si>
  <si>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</si>
  <si>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</si>
  <si>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</si>
  <si>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</si>
  <si>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</si>
  <si>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</si>
  <si>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</si>
  <si>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</si>
  <si>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</si>
  <si>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</si>
  <si>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</si>
  <si>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</si>
  <si>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</si>
  <si>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</si>
  <si>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</si>
  <si>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</si>
  <si>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</si>
  <si>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</si>
  <si>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</si>
  <si>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</si>
  <si>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</si>
  <si>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</si>
  <si>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</si>
  <si>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</si>
  <si>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</si>
  <si>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</si>
  <si>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</si>
  <si>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</si>
  <si>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</si>
  <si>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</si>
  <si>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</si>
  <si>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</si>
  <si>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</si>
  <si>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</si>
  <si>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</si>
  <si>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</si>
  <si>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</si>
  <si>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</si>
  <si>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</si>
  <si>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</si>
  <si>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</si>
  <si>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</si>
  <si>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</si>
  <si>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</si>
  <si>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</si>
  <si>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</si>
  <si>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</si>
  <si>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</si>
  <si>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</si>
  <si>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</si>
  <si>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</si>
  <si>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</si>
  <si>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</si>
  <si>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</si>
  <si>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</si>
  <si>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</si>
  <si>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</si>
  <si>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</si>
  <si>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</si>
  <si>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</si>
  <si>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</si>
  <si>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</si>
  <si>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</si>
  <si>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</si>
  <si>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</si>
  <si>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</si>
  <si>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</si>
  <si>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</si>
  <si>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</si>
  <si>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</si>
  <si>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</si>
  <si>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</si>
  <si>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</si>
  <si>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</si>
  <si>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</si>
  <si>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</si>
  <si>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</si>
  <si>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</si>
  <si>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</si>
  <si>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</si>
  <si>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</si>
  <si>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</si>
  <si>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</si>
  <si>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</si>
  <si>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</si>
  <si>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</si>
  <si>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</si>
  <si>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</si>
  <si>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</si>
  <si>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</si>
  <si>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</si>
  <si>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</si>
  <si>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</si>
  <si>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</si>
  <si>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</si>
  <si>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</si>
  <si>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</si>
  <si>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</si>
  <si>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</si>
  <si>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</si>
  <si>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</si>
  <si>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</si>
  <si>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</si>
  <si>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</si>
  <si>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</si>
  <si>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</si>
  <si>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</si>
  <si>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</si>
  <si>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</si>
  <si>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</si>
  <si>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</si>
  <si>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</si>
  <si>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</si>
  <si>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</si>
  <si>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</si>
  <si>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</si>
  <si>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</si>
  <si>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</si>
  <si>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</si>
  <si>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</si>
  <si>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</si>
  <si>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</si>
  <si>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</si>
  <si>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</si>
  <si>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</si>
  <si>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</si>
  <si>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</si>
  <si>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</si>
  <si>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</si>
  <si>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</si>
  <si>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</si>
  <si>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</si>
  <si>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</si>
  <si>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</si>
  <si>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</si>
  <si>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</si>
  <si>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</si>
  <si>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</si>
  <si>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</si>
  <si>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</si>
  <si>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</si>
  <si>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</si>
  <si>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</si>
  <si>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</si>
  <si>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</si>
  <si>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</si>
  <si>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</si>
  <si>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</si>
  <si>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</si>
  <si>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</si>
  <si>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</si>
  <si>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</si>
  <si>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</si>
  <si>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</si>
  <si>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</si>
  <si>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</si>
  <si>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</si>
  <si>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</si>
  <si>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</si>
  <si>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</si>
  <si>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</si>
  <si>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</si>
  <si>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</si>
  <si>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</si>
  <si>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</si>
  <si>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</si>
  <si>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</si>
  <si>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</si>
  <si>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</si>
  <si>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</si>
  <si>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</si>
  <si>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</si>
  <si>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</si>
  <si>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</si>
  <si>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</si>
  <si>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</si>
  <si>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</si>
  <si>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</si>
  <si>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</si>
  <si>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</si>
  <si>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</si>
  <si>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</si>
  <si>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</si>
  <si>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</si>
  <si>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</si>
  <si>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</si>
  <si>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</si>
  <si>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</si>
  <si>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</si>
  <si>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</si>
  <si>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</si>
  <si>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</si>
  <si>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</si>
  <si>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</si>
  <si>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</si>
  <si>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</si>
  <si>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</si>
  <si>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</si>
  <si>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</si>
  <si>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</si>
  <si>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</si>
  <si>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</si>
  <si>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</si>
  <si>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</si>
  <si>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</si>
  <si>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</si>
  <si>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</si>
  <si>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</si>
  <si>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</si>
  <si>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</si>
  <si>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</si>
  <si>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</si>
  <si>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</si>
  <si>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</si>
  <si>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</si>
  <si>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</si>
  <si>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</si>
  <si>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</si>
  <si>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</si>
  <si>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</si>
  <si>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</si>
  <si>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</si>
  <si>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</si>
  <si>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</si>
  <si>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</si>
  <si>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</si>
  <si>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</si>
  <si>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</si>
  <si>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</si>
  <si>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</si>
  <si>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</si>
  <si>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</si>
  <si>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</si>
  <si>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</si>
  <si>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</si>
  <si>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</si>
  <si>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</si>
  <si>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</si>
  <si>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</si>
  <si>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</si>
  <si>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</si>
  <si>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</si>
  <si>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</si>
  <si>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</si>
  <si>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</si>
  <si>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</si>
  <si>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</si>
  <si>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</si>
  <si>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</si>
  <si>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</si>
  <si>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</si>
  <si>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</si>
  <si>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</si>
  <si>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</si>
  <si>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</si>
  <si>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</si>
  <si>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</si>
  <si>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</si>
  <si>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</si>
  <si>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</si>
  <si>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</si>
  <si>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</si>
  <si>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</si>
  <si>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</si>
  <si>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</si>
  <si>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</si>
  <si>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</si>
  <si>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</si>
  <si>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</si>
  <si>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</si>
  <si>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</si>
  <si>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</si>
  <si>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</si>
  <si>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</si>
  <si>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</si>
  <si>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</si>
  <si>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</si>
  <si>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</si>
  <si>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</si>
  <si>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</si>
  <si>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</si>
  <si>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</si>
  <si>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</si>
  <si>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</si>
  <si>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</si>
  <si>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</si>
  <si>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</si>
  <si>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</si>
  <si>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</si>
  <si>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</si>
  <si>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</si>
  <si>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</si>
  <si>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</si>
  <si>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</si>
  <si>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</si>
  <si>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</si>
  <si>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</si>
  <si>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</si>
  <si>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</si>
  <si>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</si>
  <si>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</si>
  <si>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</si>
  <si>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</si>
  <si>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</si>
  <si>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</si>
  <si>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</si>
  <si>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</si>
  <si>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</si>
  <si>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</si>
  <si>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</si>
  <si>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</si>
  <si>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</si>
  <si>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</si>
  <si>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</si>
  <si>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</si>
  <si>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</si>
  <si>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</si>
  <si>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</si>
  <si>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</si>
  <si>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</si>
  <si>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</si>
  <si>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</si>
  <si>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</si>
  <si>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</si>
  <si>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</si>
  <si>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</si>
  <si>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</si>
  <si>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</si>
  <si>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</si>
  <si>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</si>
  <si>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</si>
  <si>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</si>
  <si>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</si>
  <si>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</si>
  <si>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</si>
  <si>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</si>
  <si>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</si>
  <si>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</si>
  <si>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</si>
  <si>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</si>
  <si>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</si>
  <si>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</si>
  <si>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</si>
  <si>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</si>
  <si>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</si>
  <si>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</si>
  <si>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</si>
  <si>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</si>
  <si>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</si>
  <si>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</si>
  <si>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</si>
  <si>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</si>
  <si>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</si>
  <si>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</si>
  <si>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</si>
  <si>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</si>
  <si>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</si>
  <si>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</si>
  <si>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</si>
  <si>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</si>
  <si>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</si>
  <si>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</si>
  <si>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</si>
  <si>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</si>
  <si>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</si>
  <si>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</si>
  <si>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</si>
  <si>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</si>
  <si>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</si>
  <si>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</si>
  <si>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</si>
  <si>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</si>
  <si>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</si>
  <si>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</si>
  <si>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</si>
  <si>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</si>
  <si>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</si>
  <si>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</si>
  <si>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</si>
  <si>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</si>
  <si>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</si>
  <si>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</si>
  <si>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</si>
  <si>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</si>
  <si>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</si>
  <si>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</si>
  <si>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</si>
  <si>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</si>
  <si>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</si>
  <si>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</si>
  <si>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</si>
  <si>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</si>
  <si>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</si>
  <si>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</si>
  <si>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</si>
  <si>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</si>
  <si>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</si>
  <si>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</si>
  <si>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</si>
  <si>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</si>
  <si>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</si>
  <si>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</si>
  <si>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</si>
  <si>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</si>
  <si>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</si>
  <si>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</si>
  <si>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</si>
  <si>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</si>
  <si>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</si>
  <si>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</si>
  <si>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</si>
  <si>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</si>
  <si>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</si>
  <si>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</si>
  <si>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</si>
  <si>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</si>
  <si>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</si>
  <si>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</si>
  <si>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</si>
  <si>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</si>
  <si>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</si>
  <si>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</si>
  <si>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</si>
  <si>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</si>
  <si>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</si>
  <si>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</si>
  <si>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</si>
  <si>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</si>
  <si>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</si>
  <si>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</si>
  <si>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</si>
  <si>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</si>
  <si>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</si>
  <si>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</si>
  <si>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</si>
  <si>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</si>
  <si>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</si>
  <si>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</si>
  <si>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</si>
  <si>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</si>
  <si>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</si>
  <si>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</si>
  <si>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</si>
  <si>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</si>
  <si>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</si>
  <si>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</si>
  <si>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</si>
  <si>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</si>
  <si>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</si>
  <si>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</si>
  <si>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</si>
  <si>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</si>
  <si>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</si>
  <si>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</si>
  <si>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</si>
  <si>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</si>
  <si>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</si>
  <si>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</si>
  <si>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</si>
  <si>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</si>
  <si>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</si>
  <si>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</si>
  <si>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</si>
  <si>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</si>
  <si>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</si>
  <si>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</si>
  <si>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</si>
  <si>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</si>
  <si>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</si>
  <si>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</si>
  <si>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</si>
  <si>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</si>
  <si>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</si>
  <si>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</si>
  <si>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</si>
  <si>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</si>
  <si>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</si>
  <si>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</si>
  <si>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</si>
  <si>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</si>
  <si>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</si>
  <si>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</si>
  <si>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</si>
  <si>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</si>
  <si>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</si>
  <si>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</si>
  <si>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</si>
  <si>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</si>
  <si>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</si>
  <si>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</si>
  <si>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</si>
  <si>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</si>
  <si>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</si>
  <si>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</si>
  <si>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</si>
  <si>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</si>
  <si>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</si>
  <si>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</si>
  <si>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</si>
  <si>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</si>
  <si>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</si>
  <si>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</si>
  <si>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</si>
  <si>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</si>
  <si>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</si>
  <si>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</si>
  <si>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</si>
  <si>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</si>
  <si>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</si>
  <si>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</si>
  <si>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</si>
  <si>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</si>
  <si>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</si>
  <si>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</si>
  <si>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</si>
  <si>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</si>
  <si>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</si>
  <si>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</si>
  <si>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</si>
  <si>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</si>
  <si>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</si>
  <si>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</si>
  <si>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</si>
  <si>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</si>
  <si>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</si>
  <si>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</si>
  <si>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</si>
  <si>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</si>
  <si>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</si>
  <si>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</si>
  <si>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</si>
  <si>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</si>
  <si>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</si>
  <si>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</si>
  <si>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</si>
  <si>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</si>
  <si>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</si>
  <si>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</si>
  <si>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</si>
  <si>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</si>
  <si>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</si>
  <si>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</si>
  <si>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</si>
  <si>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</si>
  <si>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</si>
  <si>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</si>
  <si>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</si>
  <si>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</si>
  <si>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</si>
  <si>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</si>
  <si>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</si>
  <si>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</si>
  <si>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</si>
  <si>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</si>
  <si>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</si>
  <si>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</si>
  <si>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</si>
  <si>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</si>
  <si>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</si>
  <si>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</si>
  <si>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</si>
  <si>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</si>
  <si>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</si>
  <si>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</si>
  <si>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</si>
  <si>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</si>
  <si>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</si>
  <si>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</si>
  <si>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</si>
  <si>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</si>
  <si>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</si>
  <si>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</si>
  <si>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</si>
  <si>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</si>
  <si>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</si>
  <si>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</si>
  <si>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</si>
  <si>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</si>
  <si>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</si>
  <si>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</si>
  <si>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</si>
  <si>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</si>
  <si>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</si>
  <si>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</si>
  <si>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</si>
  <si>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</si>
  <si>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</si>
  <si>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</si>
  <si>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</si>
  <si>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</si>
  <si>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</si>
  <si>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</si>
  <si>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</si>
  <si>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</si>
  <si>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</si>
  <si>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</si>
  <si>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</si>
  <si>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</si>
  <si>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</si>
  <si>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</si>
  <si>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</si>
  <si>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</si>
  <si>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</si>
  <si>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</si>
  <si>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</si>
  <si>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</si>
  <si>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</si>
  <si>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</si>
  <si>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</si>
  <si>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</si>
  <si>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</si>
  <si>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</si>
  <si>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</si>
  <si>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</si>
  <si>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</si>
  <si>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</si>
  <si>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</si>
  <si>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</si>
  <si>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</si>
  <si>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</si>
  <si>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</si>
  <si>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</si>
  <si>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</si>
  <si>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</si>
  <si>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</si>
  <si>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</si>
  <si>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</si>
  <si>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</si>
  <si>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</si>
  <si>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</si>
  <si>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</si>
  <si>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</si>
  <si>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</si>
  <si>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</si>
  <si>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</si>
  <si>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</si>
  <si>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</si>
  <si>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</si>
  <si>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</si>
  <si>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</si>
  <si>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</si>
  <si>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</si>
  <si>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</si>
  <si>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</si>
  <si>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</si>
  <si>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</si>
  <si>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</si>
  <si>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</si>
  <si>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</si>
  <si>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</si>
  <si>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</si>
  <si>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</si>
  <si>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</si>
  <si>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</si>
  <si>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</si>
  <si>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</si>
  <si>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</si>
  <si>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</si>
  <si>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</si>
  <si>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</si>
  <si>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</si>
  <si>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</si>
  <si>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</si>
  <si>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</si>
  <si>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</si>
  <si>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</si>
  <si>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</si>
  <si>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</si>
  <si>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</si>
  <si>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</si>
  <si>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</si>
  <si>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</si>
  <si>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</si>
  <si>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</si>
  <si>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</si>
  <si>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</si>
  <si>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</si>
  <si>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</si>
  <si>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</si>
  <si>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</si>
  <si>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</si>
  <si>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</si>
  <si>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</si>
  <si>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</si>
  <si>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</si>
  <si>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</si>
  <si>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</si>
  <si>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</si>
  <si>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</si>
  <si>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</si>
  <si>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</si>
  <si>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</si>
  <si>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</si>
  <si>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</si>
  <si>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</si>
  <si>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</si>
  <si>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</si>
  <si>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</si>
  <si>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</si>
  <si>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</si>
  <si>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</si>
  <si>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</si>
  <si>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</si>
  <si>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</si>
  <si>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</si>
  <si>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</si>
  <si>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</si>
  <si>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</si>
  <si>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</si>
  <si>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</si>
  <si>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</si>
  <si>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</si>
  <si>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</si>
  <si>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</si>
  <si>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</si>
  <si>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</si>
  <si>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</si>
  <si>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</si>
  <si>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</si>
  <si>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</si>
  <si>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</si>
  <si>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</si>
  <si>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</si>
  <si>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</si>
  <si>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</si>
  <si>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</si>
  <si>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</si>
  <si>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</si>
  <si>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</si>
  <si>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</si>
  <si>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</si>
  <si>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</si>
  <si>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</si>
  <si>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</si>
  <si>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</si>
  <si>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</si>
  <si>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</si>
  <si>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</si>
  <si>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</si>
  <si>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</si>
  <si>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</si>
  <si>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</si>
  <si>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</si>
  <si>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</si>
  <si>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</si>
  <si>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</si>
  <si>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</si>
  <si>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</si>
  <si>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</si>
  <si>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</si>
  <si>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</si>
  <si>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</si>
  <si>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</si>
  <si>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</si>
  <si>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</si>
  <si>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</si>
  <si>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</si>
  <si>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</si>
  <si>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</si>
  <si>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</si>
  <si>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</si>
  <si>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</si>
  <si>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</si>
  <si>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</si>
  <si>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</si>
  <si>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</si>
  <si>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</si>
  <si>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</si>
  <si>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</si>
  <si>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</si>
  <si>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</si>
  <si>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</si>
  <si>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</si>
  <si>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</si>
  <si>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</si>
  <si>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</si>
  <si>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</si>
  <si>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</si>
  <si>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</si>
  <si>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</si>
  <si>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</si>
  <si>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</si>
  <si>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</si>
  <si>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</si>
  <si>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</si>
  <si>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</si>
  <si>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</si>
  <si>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</si>
  <si>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</si>
  <si>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</si>
  <si>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</si>
  <si>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</si>
  <si>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</si>
  <si>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</si>
  <si>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</si>
  <si>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</si>
  <si>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</si>
  <si>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</si>
  <si>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</si>
  <si>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</si>
  <si>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</si>
  <si>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</si>
  <si>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</si>
  <si>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</si>
  <si>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</si>
  <si>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</si>
  <si>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</si>
  <si>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</si>
  <si>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</si>
  <si>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</si>
  <si>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</si>
  <si>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</si>
  <si>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</si>
  <si>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</si>
  <si>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</si>
  <si>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</si>
  <si>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</si>
  <si>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</si>
  <si>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</si>
  <si>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</si>
  <si>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</si>
  <si>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</si>
  <si>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</si>
  <si>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</si>
  <si>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</si>
  <si>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</si>
  <si>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</si>
  <si>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</si>
  <si>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</si>
  <si>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</si>
  <si>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</si>
  <si>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</si>
  <si>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</si>
  <si>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</si>
  <si>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</si>
  <si>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</si>
  <si>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</si>
  <si>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</si>
  <si>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</si>
  <si>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</si>
  <si>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</si>
  <si>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</si>
  <si>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</si>
  <si>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</si>
  <si>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</si>
  <si>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</si>
  <si>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</si>
  <si>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</si>
  <si>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</si>
  <si>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</si>
  <si>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</si>
  <si>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</si>
  <si>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</si>
  <si>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</si>
  <si>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</si>
  <si>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</si>
  <si>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</si>
  <si>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</si>
  <si>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</si>
  <si>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</si>
  <si>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</si>
  <si>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</si>
  <si>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</si>
  <si>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</si>
  <si>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</si>
  <si>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</si>
  <si>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</si>
  <si>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</si>
  <si>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</si>
  <si>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</si>
  <si>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</si>
  <si>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</si>
  <si>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</si>
  <si>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</si>
  <si>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</si>
  <si>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</si>
  <si>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</si>
  <si>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</si>
  <si>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</si>
  <si>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</si>
  <si>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</si>
  <si>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</si>
  <si>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</si>
  <si>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</si>
  <si>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</si>
  <si>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</si>
  <si>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</si>
  <si>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</si>
  <si>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</si>
  <si>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</si>
  <si>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</si>
  <si>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</si>
  <si>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</si>
  <si>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</si>
  <si>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</si>
  <si>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</si>
  <si>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</si>
  <si>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</si>
  <si>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</si>
  <si>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</si>
  <si>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</si>
  <si>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</si>
  <si>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</si>
  <si>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</si>
  <si>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</si>
  <si>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</si>
  <si>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</si>
  <si>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</si>
  <si>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</si>
  <si>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</si>
  <si>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</si>
  <si>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</si>
  <si>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</si>
  <si>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</si>
  <si>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</si>
  <si>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</si>
  <si>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</si>
  <si>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</si>
  <si>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</si>
  <si>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</si>
  <si>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</si>
  <si>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</si>
  <si>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</si>
  <si>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</si>
  <si>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</si>
  <si>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</si>
  <si>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</si>
  <si>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</si>
  <si>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</si>
  <si>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</si>
  <si>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</si>
  <si>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</si>
  <si>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</si>
  <si>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</si>
  <si>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</si>
  <si>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</si>
  <si>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</si>
  <si>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</si>
  <si>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</si>
  <si>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</si>
  <si>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</si>
  <si>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</si>
  <si>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</si>
  <si>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</si>
  <si>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</si>
  <si>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</si>
  <si>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</si>
  <si>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</si>
  <si>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</si>
  <si>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</si>
  <si>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</si>
  <si>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</si>
  <si>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</si>
  <si>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</si>
  <si>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</si>
  <si>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</si>
  <si>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</si>
  <si>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</si>
  <si>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</si>
  <si>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</si>
  <si>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</si>
  <si>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</si>
  <si>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</si>
  <si>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</si>
  <si>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</si>
  <si>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</si>
  <si>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</si>
  <si>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</si>
  <si>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</si>
  <si>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</si>
  <si>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</si>
  <si>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</si>
  <si>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</si>
  <si>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</si>
  <si>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</si>
  <si>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</si>
  <si>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</si>
  <si>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</si>
  <si>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</si>
  <si>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</si>
  <si>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</si>
  <si>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</si>
  <si>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</si>
  <si>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</si>
  <si>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</si>
  <si>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</si>
  <si>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</si>
  <si>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</si>
  <si>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</si>
  <si>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</si>
  <si>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</si>
  <si>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</si>
  <si>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</si>
  <si>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</si>
  <si>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</si>
  <si>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</si>
  <si>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</si>
  <si>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</si>
  <si>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</si>
  <si>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</si>
  <si>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</si>
  <si>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</si>
  <si>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</si>
  <si>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</si>
  <si>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</si>
  <si>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</si>
  <si>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</si>
  <si>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</si>
  <si>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</si>
  <si>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</si>
  <si>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</si>
  <si>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</si>
  <si>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</si>
  <si>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</si>
  <si>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</si>
  <si>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</si>
  <si>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</si>
  <si>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</si>
  <si>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</si>
  <si>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</si>
  <si>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</si>
  <si>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</si>
  <si>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</si>
  <si>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</si>
  <si>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</si>
  <si>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</si>
  <si>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</si>
  <si>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</si>
  <si>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</si>
  <si>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</si>
  <si>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</si>
  <si>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</si>
  <si>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</si>
  <si>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</si>
  <si>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</si>
  <si>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</si>
  <si>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</si>
  <si>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</si>
  <si>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</si>
  <si>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</si>
  <si>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</si>
  <si>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</si>
  <si>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</si>
  <si>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</si>
  <si>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</si>
  <si>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</si>
  <si>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</si>
  <si>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</si>
  <si>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</si>
  <si>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</si>
  <si>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</si>
  <si>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</si>
  <si>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</si>
  <si>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</si>
  <si>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</si>
  <si>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</si>
  <si>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</si>
  <si>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</si>
  <si>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</si>
  <si>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</si>
  <si>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</si>
  <si>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</si>
  <si>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</si>
  <si>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</si>
  <si>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</si>
  <si>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</si>
  <si>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</si>
  <si>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</si>
  <si>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</si>
  <si>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</si>
  <si>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</si>
  <si>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</si>
  <si>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</si>
  <si>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</si>
  <si>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</si>
  <si>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</si>
  <si>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</si>
  <si>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</si>
  <si>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</si>
  <si>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</si>
  <si>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</si>
  <si>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</si>
  <si>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</si>
  <si>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</si>
  <si>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</si>
  <si>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</si>
  <si>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</si>
  <si>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</si>
  <si>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</si>
  <si>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</si>
  <si>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</si>
  <si>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</si>
  <si>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</si>
  <si>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</si>
  <si>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</si>
  <si>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</si>
  <si>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</si>
  <si>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</si>
  <si>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</si>
  <si>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</si>
  <si>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</si>
  <si>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</si>
  <si>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</si>
  <si>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</si>
  <si>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</si>
  <si>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</si>
  <si>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</si>
  <si>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</si>
  <si>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</si>
  <si>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</si>
  <si>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</si>
  <si>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</si>
  <si>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</si>
  <si>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</si>
  <si>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</si>
  <si>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</si>
  <si>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</si>
  <si>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</si>
  <si>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</si>
  <si>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</si>
  <si>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</si>
  <si>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</si>
  <si>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</si>
  <si>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</si>
  <si>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</si>
  <si>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</si>
  <si>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</si>
  <si>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</si>
  <si>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</si>
  <si>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</si>
  <si>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</si>
  <si>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</si>
  <si>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</si>
  <si>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</si>
  <si>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</si>
  <si>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</si>
  <si>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</si>
  <si>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</si>
  <si>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</si>
  <si>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</si>
  <si>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</si>
  <si>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</si>
  <si>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</si>
  <si>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</si>
  <si>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</si>
  <si>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</si>
  <si>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</si>
  <si>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</si>
  <si>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</si>
  <si>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</si>
  <si>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</si>
  <si>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</si>
  <si>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</si>
  <si>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</si>
  <si>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</si>
  <si>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</si>
  <si>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</si>
  <si>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</si>
  <si>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</si>
  <si>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</si>
  <si>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</si>
  <si>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</si>
  <si>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</si>
  <si>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</si>
  <si>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</si>
  <si>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</si>
  <si>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</si>
  <si>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</si>
  <si>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</si>
  <si>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</si>
  <si>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</si>
  <si>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</si>
  <si>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</si>
  <si>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</si>
  <si>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</si>
  <si>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</si>
  <si>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</si>
  <si>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</si>
  <si>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</si>
  <si>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</si>
  <si>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</si>
  <si>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</si>
  <si>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</si>
  <si>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</si>
  <si>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</si>
  <si>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</si>
  <si>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</si>
  <si>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</si>
  <si>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</si>
  <si>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</si>
  <si>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</si>
  <si>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</si>
  <si>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</si>
  <si>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</si>
  <si>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</si>
  <si>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</si>
  <si>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</si>
  <si>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</si>
  <si>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</si>
  <si>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</si>
  <si>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</si>
  <si>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</si>
  <si>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</si>
  <si>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</si>
  <si>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</si>
  <si>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</si>
  <si>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</si>
  <si>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</si>
  <si>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</si>
  <si>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</si>
  <si>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</si>
  <si>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</si>
  <si>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</si>
  <si>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</si>
  <si>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</si>
  <si>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</si>
  <si>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</si>
  <si>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</si>
  <si>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</si>
  <si>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</si>
  <si>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</si>
  <si>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</si>
  <si>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</si>
  <si>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</si>
  <si>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</si>
  <si>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</si>
  <si>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</si>
  <si>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</si>
  <si>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</si>
  <si>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</si>
  <si>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</si>
  <si>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</si>
  <si>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</si>
  <si>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</si>
  <si>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</si>
  <si>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</si>
  <si>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</si>
  <si>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</si>
  <si>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</si>
  <si>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</si>
  <si>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</si>
  <si>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</si>
  <si>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</si>
  <si>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</si>
  <si>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</si>
  <si>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</si>
  <si>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</si>
  <si>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</si>
  <si>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</si>
  <si>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</si>
  <si>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</si>
  <si>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</si>
  <si>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</si>
  <si>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</si>
  <si>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</si>
  <si>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</si>
  <si>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</si>
  <si>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</si>
  <si>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</si>
  <si>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</si>
  <si>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</si>
  <si>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</si>
  <si>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</si>
  <si>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</si>
  <si>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</si>
  <si>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</si>
  <si>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</si>
  <si>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</si>
  <si>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</si>
  <si>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</si>
  <si>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</si>
  <si>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</si>
  <si>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</si>
  <si>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</si>
  <si>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</si>
  <si>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</si>
  <si>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</si>
  <si>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</si>
  <si>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</si>
  <si>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</si>
  <si>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</si>
  <si>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</si>
  <si>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</si>
  <si>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</si>
  <si>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</si>
  <si>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</si>
  <si>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</si>
  <si>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</si>
  <si>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</si>
  <si>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</si>
  <si>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</si>
  <si>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</si>
  <si>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</si>
  <si>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</si>
  <si>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</si>
  <si>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</si>
  <si>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</si>
  <si>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</si>
  <si>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</si>
  <si>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</si>
  <si>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</si>
  <si>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</si>
  <si>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</si>
  <si>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</si>
  <si>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</si>
  <si>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</si>
  <si>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</si>
  <si>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</si>
  <si>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</si>
  <si>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</si>
  <si>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</si>
  <si>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</si>
  <si>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</si>
  <si>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</si>
  <si>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</si>
  <si>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</si>
  <si>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</si>
  <si>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</si>
  <si>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</si>
  <si>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</si>
  <si>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</si>
  <si>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</si>
  <si>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</si>
  <si>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</si>
  <si>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</si>
  <si>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</si>
  <si>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</si>
  <si>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</si>
  <si>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</si>
  <si>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</si>
  <si>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</si>
  <si>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</si>
  <si>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</si>
  <si>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</si>
  <si>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</si>
  <si>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</si>
  <si>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</si>
  <si>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</si>
  <si>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</si>
  <si>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</si>
  <si>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</si>
  <si>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</si>
  <si>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</si>
  <si>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</si>
  <si>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</si>
  <si>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</si>
  <si>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</si>
  <si>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</si>
  <si>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</si>
  <si>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</si>
  <si>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</si>
  <si>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</si>
  <si>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</si>
  <si>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</si>
  <si>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</si>
  <si>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</si>
  <si>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</si>
  <si>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</si>
  <si>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</si>
  <si>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</si>
  <si>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</si>
  <si>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</si>
  <si>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</si>
  <si>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</si>
  <si>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</si>
  <si>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</si>
  <si>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</si>
  <si>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</si>
  <si>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</si>
  <si>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</si>
  <si>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</si>
  <si>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</si>
  <si>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</si>
  <si>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</si>
  <si>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</si>
  <si>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</si>
  <si>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</si>
  <si>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</si>
  <si>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</si>
  <si>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</si>
  <si>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</si>
  <si>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</si>
  <si>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</si>
  <si>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</si>
  <si>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</si>
  <si>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</si>
  <si>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</si>
  <si>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</si>
  <si>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</si>
  <si>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</si>
  <si>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</si>
  <si>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</si>
  <si>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</si>
  <si>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</si>
  <si>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</si>
  <si>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</si>
  <si>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</si>
  <si>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</si>
  <si>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</si>
  <si>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</si>
  <si>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</si>
  <si>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</si>
  <si>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</si>
  <si>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</si>
  <si>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</si>
  <si>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</si>
  <si>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</si>
  <si>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</si>
  <si>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</si>
  <si>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</si>
  <si>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</si>
  <si>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</si>
  <si>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</si>
  <si>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</si>
  <si>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</si>
  <si>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</si>
  <si>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</si>
  <si>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</si>
  <si>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</si>
  <si>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</si>
  <si>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</si>
  <si>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</si>
  <si>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</si>
  <si>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</si>
  <si>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</si>
  <si>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</si>
  <si>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</si>
  <si>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</si>
  <si>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</si>
  <si>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</si>
  <si>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</si>
  <si>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</si>
  <si>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</si>
  <si>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</si>
  <si>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</si>
  <si>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</si>
  <si>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</si>
  <si>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</si>
  <si>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</si>
  <si>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</si>
  <si>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</si>
  <si>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</si>
  <si>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</si>
  <si>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</si>
  <si>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</si>
  <si>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</si>
  <si>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</si>
  <si>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</si>
  <si>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</si>
  <si>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</si>
  <si>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</si>
  <si>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</si>
  <si>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</si>
  <si>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</si>
  <si>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</si>
  <si>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</si>
  <si>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</si>
  <si>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</si>
  <si>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</si>
  <si>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</si>
  <si>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</si>
  <si>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</si>
  <si>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</si>
  <si>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</si>
  <si>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</si>
  <si>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</si>
  <si>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</si>
  <si>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</si>
  <si>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</si>
  <si>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</si>
  <si>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</si>
  <si>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</si>
  <si>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</si>
  <si>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</si>
  <si>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</si>
  <si>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</si>
  <si>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</si>
  <si>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</si>
  <si>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</si>
  <si>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</si>
  <si>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</si>
  <si>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</si>
  <si>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</si>
  <si>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</si>
  <si>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</si>
  <si>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</si>
  <si>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</si>
  <si>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</si>
  <si>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</si>
  <si>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</si>
  <si>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</si>
  <si>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</si>
  <si>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</si>
  <si>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</si>
  <si>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</si>
  <si>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</si>
  <si>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</si>
  <si>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</si>
  <si>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</si>
  <si>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</si>
  <si>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</si>
  <si>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</si>
  <si>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</si>
  <si>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</si>
  <si>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</si>
  <si>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</si>
  <si>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</si>
  <si>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</si>
  <si>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</si>
  <si>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</si>
  <si>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</si>
  <si>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</si>
  <si>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</si>
  <si>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</si>
  <si>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</si>
  <si>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</si>
  <si>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</si>
  <si>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</si>
  <si>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</si>
  <si>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</si>
  <si>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</si>
  <si>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</si>
  <si>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</si>
  <si>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</si>
  <si>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</si>
  <si>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</si>
  <si>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</si>
  <si>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</si>
  <si>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</si>
  <si>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</si>
  <si>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</si>
  <si>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</si>
  <si>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</si>
  <si>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</si>
  <si>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</si>
  <si>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</si>
  <si>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</si>
  <si>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</si>
  <si>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</si>
  <si>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</si>
  <si>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</si>
  <si>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</si>
  <si>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</si>
  <si>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</si>
  <si>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</si>
  <si>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</si>
  <si>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</si>
  <si>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</si>
  <si>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</si>
  <si>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</si>
  <si>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</si>
  <si>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</si>
  <si>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</si>
  <si>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</si>
  <si>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</si>
  <si>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</si>
  <si>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</si>
  <si>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</si>
  <si>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</si>
  <si>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</si>
  <si>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</si>
  <si>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</si>
  <si>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</si>
  <si>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</si>
  <si>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</si>
  <si>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</si>
  <si>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</si>
  <si>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</si>
  <si>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</si>
  <si>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</si>
  <si>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</si>
  <si>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</si>
  <si>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</si>
  <si>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</si>
  <si>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</si>
  <si>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</si>
  <si>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</si>
  <si>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</si>
  <si>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</si>
  <si>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</si>
  <si>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</si>
  <si>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</si>
  <si>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</si>
  <si>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</si>
  <si>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</si>
  <si>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</si>
  <si>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</si>
  <si>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</si>
  <si>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</si>
  <si>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</si>
  <si>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</si>
  <si>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</si>
  <si>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</si>
  <si>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</si>
  <si>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</si>
  <si>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</si>
  <si>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</si>
  <si>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</si>
  <si>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</si>
  <si>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</si>
  <si>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</si>
  <si>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</si>
  <si>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</si>
  <si>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</si>
  <si>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</si>
  <si>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</si>
  <si>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</si>
  <si>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</si>
  <si>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</si>
  <si>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</si>
  <si>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</si>
  <si>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</si>
  <si>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</si>
  <si>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</si>
  <si>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</si>
  <si>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</si>
  <si>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</si>
  <si>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</si>
  <si>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</si>
  <si>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</si>
  <si>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</si>
  <si>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</si>
  <si>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</si>
  <si>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</si>
  <si>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</si>
  <si>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</si>
  <si>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</si>
  <si>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</si>
  <si>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</si>
  <si>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</si>
  <si>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</si>
  <si>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</si>
  <si>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</si>
  <si>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</si>
  <si>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</si>
  <si>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</si>
  <si>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</si>
  <si>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</si>
  <si>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</si>
  <si>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</si>
  <si>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</si>
  <si>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</si>
  <si>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</si>
  <si>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</si>
  <si>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</si>
  <si>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</si>
  <si>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</si>
  <si>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</si>
  <si>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</si>
  <si>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</si>
  <si>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</si>
  <si>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</si>
  <si>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</si>
  <si>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</si>
  <si>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</si>
  <si>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</si>
  <si>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</si>
  <si>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</si>
  <si>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</si>
  <si>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</si>
  <si>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</si>
  <si>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</si>
  <si>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</si>
  <si>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</si>
  <si>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</si>
  <si>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</si>
  <si>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</si>
  <si>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</si>
  <si>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</si>
  <si>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</si>
  <si>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</si>
  <si>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</si>
  <si>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</si>
  <si>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</si>
  <si>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</si>
  <si>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</si>
  <si>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</si>
  <si>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</si>
  <si>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</si>
  <si>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</si>
  <si>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</si>
  <si>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</si>
  <si>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</si>
  <si>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</si>
  <si>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</si>
  <si>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</si>
  <si>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</si>
  <si>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</si>
  <si>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</si>
  <si>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</si>
  <si>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</si>
  <si>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</si>
  <si>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</si>
  <si>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</si>
  <si>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</si>
  <si>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</si>
  <si>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</si>
  <si>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</si>
  <si>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</si>
  <si>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</si>
  <si>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</si>
  <si>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</si>
  <si>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</si>
  <si>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</si>
  <si>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</si>
  <si>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</si>
  <si>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</si>
  <si>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</si>
  <si>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</si>
  <si>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</si>
  <si>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</si>
  <si>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</si>
  <si>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</si>
  <si>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</si>
  <si>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</si>
  <si>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</si>
  <si>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</si>
  <si>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</si>
  <si>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</si>
  <si>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</si>
  <si>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</si>
  <si>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</si>
  <si>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</si>
  <si>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</si>
  <si>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</si>
  <si>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</si>
  <si>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</si>
  <si>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</si>
  <si>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</si>
  <si>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</si>
  <si>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</si>
  <si>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</si>
  <si>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</si>
  <si>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</si>
  <si>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</si>
  <si>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</si>
  <si>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</si>
  <si>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</si>
  <si>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</si>
  <si>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</si>
  <si>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</si>
  <si>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</si>
  <si>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</si>
  <si>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</si>
  <si>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</si>
  <si>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</si>
  <si>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</si>
  <si>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</si>
  <si>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</si>
  <si>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</si>
  <si>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</si>
  <si>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</si>
  <si>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</si>
  <si>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</si>
  <si>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</si>
  <si>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</si>
  <si>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</si>
  <si>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</si>
  <si>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</si>
  <si>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</si>
  <si>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</si>
  <si>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</si>
  <si>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</si>
  <si>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</si>
  <si>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</si>
  <si>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</si>
  <si>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</si>
  <si>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</si>
  <si>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</si>
  <si>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</si>
  <si>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</si>
  <si>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</si>
  <si>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</si>
  <si>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</si>
  <si>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</si>
  <si>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</si>
  <si>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</si>
  <si>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</si>
  <si>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</si>
  <si>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</si>
  <si>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</si>
  <si>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</si>
  <si>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</si>
  <si>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</si>
  <si>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</si>
  <si>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</si>
  <si>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</si>
  <si>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</si>
  <si>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</si>
  <si>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</si>
  <si>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</si>
  <si>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</si>
  <si>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</si>
  <si>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</si>
  <si>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</si>
  <si>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</si>
  <si>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</si>
  <si>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</si>
  <si>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</si>
  <si>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</si>
  <si>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</si>
  <si>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</si>
  <si>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</si>
  <si>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</si>
  <si>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</si>
  <si>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</si>
  <si>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</si>
  <si>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</si>
  <si>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</si>
  <si>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</si>
  <si>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</si>
  <si>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</si>
  <si>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</si>
  <si>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</si>
  <si>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</si>
  <si>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</si>
  <si>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</si>
  <si>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</si>
  <si>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</si>
  <si>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</si>
  <si>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</si>
  <si>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</si>
  <si>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</si>
  <si>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</si>
  <si>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</si>
  <si>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</si>
  <si>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</si>
  <si>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</si>
  <si>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</si>
  <si>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</si>
  <si>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</si>
  <si>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</si>
  <si>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</si>
  <si>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</si>
  <si>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</si>
  <si>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</si>
  <si>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</si>
  <si>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</si>
  <si>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</si>
  <si>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</si>
  <si>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</si>
  <si>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</si>
  <si>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</si>
  <si>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</si>
  <si>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</si>
  <si>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</si>
  <si>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</si>
  <si>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</si>
  <si>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</si>
  <si>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</si>
  <si>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</si>
  <si>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</si>
  <si>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</si>
  <si>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</si>
  <si>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</si>
  <si>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</si>
  <si>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</si>
  <si>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</si>
  <si>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</si>
  <si>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</si>
  <si>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</si>
  <si>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</si>
  <si>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</si>
  <si>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</si>
  <si>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</si>
  <si>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</si>
  <si>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</si>
  <si>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</si>
  <si>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</si>
  <si>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</si>
  <si>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</si>
  <si>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</si>
  <si>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</si>
  <si>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</si>
  <si>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</si>
  <si>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</si>
  <si>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</si>
  <si>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</si>
  <si>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</si>
  <si>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</si>
  <si>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</si>
  <si>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</si>
  <si>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</si>
  <si>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</si>
  <si>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</si>
  <si>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</si>
  <si>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</si>
  <si>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</si>
  <si>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</si>
  <si>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</si>
  <si>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</si>
  <si>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</si>
  <si>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</si>
  <si>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</si>
  <si>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</si>
  <si>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</si>
  <si>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</si>
  <si>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</si>
  <si>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</si>
  <si>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</si>
  <si>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</si>
  <si>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</si>
  <si>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</si>
  <si>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</si>
  <si>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</si>
  <si>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</si>
  <si>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</si>
  <si>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</si>
  <si>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</si>
  <si>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</si>
  <si>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</si>
  <si>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</si>
  <si>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</si>
  <si>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</si>
  <si>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</si>
  <si>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</si>
  <si>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</si>
  <si>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</si>
  <si>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</si>
  <si>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</si>
  <si>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</si>
  <si>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</si>
  <si>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</si>
  <si>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</si>
  <si>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</si>
  <si>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</si>
  <si>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</si>
  <si>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</si>
  <si>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</si>
  <si>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</si>
  <si>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</si>
  <si>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</si>
  <si>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</si>
  <si>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</si>
  <si>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</si>
  <si>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</si>
  <si>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</si>
  <si>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</si>
  <si>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</si>
  <si>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</si>
  <si>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</si>
  <si>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</si>
  <si>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</si>
  <si>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</si>
  <si>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</si>
  <si>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</si>
  <si>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</si>
  <si>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</si>
  <si>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</si>
  <si>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</si>
  <si>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</si>
  <si>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</si>
  <si>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</si>
  <si>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</si>
  <si>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</si>
  <si>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</si>
  <si>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</si>
  <si>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</si>
  <si>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</si>
  <si>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</si>
  <si>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</si>
  <si>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</si>
  <si>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</si>
  <si>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</si>
  <si>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</si>
  <si>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</si>
  <si>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</si>
  <si>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</si>
  <si>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</si>
  <si>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</si>
  <si>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</si>
  <si>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</si>
  <si>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</si>
  <si>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</si>
  <si>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</si>
  <si>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</si>
  <si>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</si>
  <si>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</si>
  <si>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</si>
  <si>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</si>
  <si>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</si>
  <si>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</si>
  <si>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</si>
  <si>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</si>
  <si>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</si>
  <si>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</si>
  <si>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</si>
  <si>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</si>
  <si>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</si>
  <si>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</si>
  <si>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</si>
  <si>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</si>
  <si>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</si>
  <si>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</si>
  <si>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</si>
  <si>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</si>
  <si>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</si>
  <si>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</si>
  <si>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</si>
  <si>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</si>
  <si>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</si>
  <si>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</si>
  <si>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</si>
  <si>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</si>
  <si>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</si>
  <si>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</si>
  <si>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</si>
  <si>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</si>
  <si>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</si>
  <si>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</si>
  <si>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</si>
  <si>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</si>
  <si>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</si>
  <si>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</si>
  <si>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</si>
  <si>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</si>
  <si>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</si>
  <si>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</si>
  <si>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</si>
  <si>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</si>
  <si>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</si>
  <si>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</si>
  <si>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</si>
  <si>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</si>
  <si>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</si>
  <si>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</si>
  <si>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</si>
  <si>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</si>
  <si>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</si>
  <si>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</si>
  <si>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</si>
  <si>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</si>
  <si>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</si>
  <si>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</si>
  <si>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</si>
  <si>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</si>
  <si>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</si>
  <si>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</si>
  <si>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</si>
  <si>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</si>
  <si>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</si>
  <si>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</si>
  <si>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</si>
  <si>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</si>
  <si>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</si>
  <si>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</si>
  <si>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</si>
  <si>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</si>
  <si>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</si>
  <si>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</si>
  <si>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</si>
  <si>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</si>
  <si>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</si>
  <si>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</si>
  <si>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</si>
  <si>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</si>
  <si>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</si>
  <si>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</si>
  <si>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</si>
  <si>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</si>
  <si>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</si>
  <si>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</si>
  <si>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</si>
  <si>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</si>
  <si>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</si>
  <si>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</si>
  <si>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</si>
  <si>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</si>
  <si>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</si>
  <si>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</si>
  <si>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</si>
  <si>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</si>
  <si>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</si>
  <si>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</si>
  <si>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</si>
  <si>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</si>
  <si>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</si>
  <si>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</si>
  <si>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</si>
  <si>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</si>
  <si>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</si>
  <si>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</si>
  <si>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</si>
  <si>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</si>
  <si>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</si>
  <si>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</si>
  <si>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</si>
  <si>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</si>
  <si>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</si>
  <si>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</si>
  <si>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</si>
  <si>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</si>
  <si>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</si>
  <si>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</si>
  <si>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</si>
  <si>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</si>
  <si>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</si>
  <si>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</si>
  <si>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</si>
  <si>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</si>
  <si>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</si>
  <si>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</si>
  <si>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</si>
  <si>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</si>
  <si>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</si>
  <si>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</si>
  <si>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</si>
  <si>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</si>
  <si>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</si>
  <si>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</si>
  <si>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</si>
  <si>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</si>
  <si>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</si>
  <si>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</si>
  <si>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</si>
  <si>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</si>
  <si>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</si>
  <si>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</si>
  <si>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</si>
  <si>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</si>
  <si>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</si>
  <si>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</si>
  <si>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</si>
  <si>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</si>
  <si>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</si>
  <si>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</si>
  <si>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</si>
  <si>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</si>
  <si>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</si>
  <si>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</si>
  <si>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</si>
  <si>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</si>
  <si>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</si>
  <si>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</si>
  <si>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</si>
  <si>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</si>
  <si>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</si>
  <si>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</si>
  <si>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</si>
  <si>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</si>
  <si>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</si>
  <si>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</si>
  <si>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</si>
  <si>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</si>
  <si>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</si>
  <si>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</si>
  <si>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</si>
  <si>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</si>
  <si>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</si>
  <si>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</si>
  <si>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</si>
  <si>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</si>
  <si>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</si>
  <si>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</si>
  <si>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</si>
  <si>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</si>
  <si>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</si>
  <si>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</si>
  <si>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</si>
  <si>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</si>
  <si>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</si>
  <si>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</si>
  <si>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</si>
  <si>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</si>
  <si>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</si>
  <si>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</si>
  <si>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</si>
  <si>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</si>
  <si>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</si>
  <si>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</si>
  <si>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</si>
  <si>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</si>
  <si>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</si>
  <si>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</si>
  <si>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</si>
  <si>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</si>
  <si>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</si>
  <si>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</si>
  <si>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</si>
  <si>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</si>
  <si>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</si>
  <si>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</si>
  <si>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</si>
  <si>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</si>
  <si>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</si>
  <si>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</si>
  <si>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</si>
  <si>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</si>
  <si>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</si>
  <si>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</si>
  <si>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</si>
  <si>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</si>
  <si>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</si>
  <si>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</si>
  <si>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</si>
  <si>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</si>
  <si>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</si>
  <si>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</si>
  <si>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</si>
  <si>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</si>
  <si>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</si>
  <si>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</si>
  <si>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</si>
  <si>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</si>
  <si>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</si>
  <si>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</si>
  <si>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</si>
  <si>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</si>
  <si>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</si>
  <si>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</si>
  <si>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</si>
  <si>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</si>
  <si>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</si>
  <si>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</si>
  <si>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</si>
  <si>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</si>
  <si>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</si>
  <si>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</si>
  <si>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</si>
  <si>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</si>
  <si>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</si>
  <si>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</si>
  <si>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</si>
  <si>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</si>
  <si>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</si>
  <si>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</si>
  <si>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</si>
  <si>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</si>
  <si>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</si>
  <si>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</si>
  <si>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</si>
  <si>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</si>
  <si>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</si>
  <si>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</si>
  <si>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</si>
  <si>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</si>
  <si>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</si>
  <si>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</si>
  <si>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</si>
  <si>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</si>
  <si>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</si>
  <si>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</si>
  <si>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</si>
  <si>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</si>
  <si>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</si>
  <si>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</si>
  <si>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</si>
  <si>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</si>
  <si>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</si>
  <si>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</si>
  <si>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</si>
  <si>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</si>
  <si>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</si>
  <si>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</si>
  <si>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</si>
  <si>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</si>
  <si>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</si>
  <si>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</si>
  <si>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</si>
  <si>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</si>
  <si>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</si>
  <si>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</si>
  <si>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</si>
  <si>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</si>
  <si>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</si>
  <si>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</si>
  <si>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</si>
  <si>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</si>
  <si>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</si>
  <si>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</si>
  <si>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</si>
  <si>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</si>
  <si>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</si>
  <si>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</si>
  <si>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</si>
  <si>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</si>
  <si>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</si>
  <si>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</si>
  <si>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</si>
  <si>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</si>
  <si>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</si>
  <si>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</si>
  <si>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</si>
  <si>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</si>
  <si>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</si>
  <si>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</si>
  <si>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</si>
  <si>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</si>
  <si>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</si>
  <si>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</si>
  <si>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</si>
  <si>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</si>
  <si>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</si>
  <si>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</si>
  <si>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</si>
  <si>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</si>
  <si>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</si>
  <si>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</si>
  <si>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</si>
  <si>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</si>
  <si>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</si>
  <si>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</si>
  <si>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</si>
  <si>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</si>
  <si>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</si>
  <si>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</si>
  <si>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</si>
  <si>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</si>
  <si>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</si>
  <si>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</si>
  <si>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</si>
  <si>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</si>
  <si>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</si>
  <si>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</si>
  <si>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</si>
  <si>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</si>
  <si>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</si>
  <si>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</si>
  <si>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</si>
  <si>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</si>
  <si>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</si>
  <si>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</si>
  <si>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</si>
  <si>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</si>
  <si>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</si>
  <si>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</si>
  <si>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</si>
  <si>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</si>
  <si>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</si>
  <si>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</si>
  <si>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</si>
  <si>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</si>
  <si>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</si>
  <si>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</si>
  <si>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</si>
  <si>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</si>
  <si>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</si>
  <si>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</si>
  <si>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</si>
  <si>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</si>
  <si>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</si>
  <si>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</si>
  <si>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</si>
  <si>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</si>
  <si>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</si>
  <si>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</si>
  <si>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</si>
  <si>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</si>
  <si>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</si>
  <si>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</si>
  <si>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</si>
  <si>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</si>
  <si>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</si>
  <si>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</si>
  <si>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</si>
  <si>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</si>
  <si>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</si>
  <si>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</si>
  <si>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</si>
  <si>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</si>
  <si>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</si>
  <si>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</si>
  <si>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</si>
  <si>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</si>
  <si>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</si>
  <si>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</si>
  <si>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</si>
  <si>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</si>
  <si>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</si>
  <si>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</si>
  <si>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</si>
  <si>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</si>
  <si>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</si>
  <si>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</si>
  <si>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</si>
  <si>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</si>
  <si>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</si>
  <si>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</si>
  <si>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</si>
  <si>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</si>
  <si>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</si>
  <si>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</si>
  <si>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</si>
  <si>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</si>
  <si>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</si>
  <si>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</si>
  <si>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</si>
  <si>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</si>
  <si>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</si>
  <si>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</si>
  <si>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</si>
  <si>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</si>
  <si>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</si>
  <si>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</si>
  <si>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</si>
  <si>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</si>
  <si>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</si>
  <si>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</si>
  <si>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</si>
  <si>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</si>
  <si>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</si>
  <si>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</si>
  <si>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</si>
  <si>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</si>
  <si>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</si>
  <si>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</si>
  <si>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</si>
  <si>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</si>
  <si>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</si>
  <si>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</si>
  <si>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</si>
  <si>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</si>
  <si>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</si>
  <si>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</si>
  <si>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</si>
  <si>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</si>
  <si>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</si>
  <si>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</si>
  <si>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</si>
  <si>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</si>
  <si>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</si>
  <si>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</si>
  <si>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</si>
  <si>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</si>
  <si>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</si>
  <si>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</si>
  <si>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</si>
  <si>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</si>
  <si>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</si>
  <si>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</si>
  <si>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</si>
  <si>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</si>
  <si>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</si>
  <si>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</si>
  <si>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</si>
  <si>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</si>
  <si>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</si>
  <si>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</si>
  <si>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</si>
  <si>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</si>
  <si>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</si>
  <si>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</si>
  <si>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</si>
  <si>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</si>
  <si>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</si>
  <si>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</si>
  <si>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</si>
  <si>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</si>
  <si>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</si>
  <si>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</si>
  <si>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</si>
  <si>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</si>
  <si>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</si>
  <si>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</si>
  <si>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</si>
  <si>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</si>
  <si>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</si>
  <si>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</si>
  <si>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</si>
  <si>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</si>
  <si>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</si>
  <si>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</si>
  <si>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</si>
  <si>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</si>
  <si>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</si>
  <si>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</si>
  <si>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</si>
  <si>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</si>
  <si>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</si>
  <si>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</si>
  <si>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</si>
  <si>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</si>
  <si>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</si>
  <si>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</si>
  <si>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</si>
  <si>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</si>
  <si>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</si>
  <si>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</si>
  <si>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</si>
  <si>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</si>
  <si>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</si>
  <si>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</si>
  <si>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</si>
  <si>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</si>
  <si>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</si>
  <si>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</si>
  <si>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</si>
  <si>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</si>
  <si>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</si>
  <si>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</si>
  <si>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</si>
  <si>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</si>
  <si>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</si>
  <si>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</si>
  <si>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</si>
  <si>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</si>
  <si>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</si>
  <si>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</si>
  <si>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</si>
  <si>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</si>
  <si>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</si>
  <si>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</si>
  <si>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</si>
  <si>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</si>
  <si>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</si>
  <si>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</si>
  <si>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</si>
  <si>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</si>
  <si>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</si>
  <si>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</si>
  <si>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</si>
  <si>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</si>
  <si>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</si>
  <si>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</si>
  <si>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</si>
  <si>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</si>
  <si>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</si>
  <si>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</si>
  <si>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</si>
  <si>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</si>
  <si>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</si>
  <si>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</si>
  <si>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</si>
  <si>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</si>
  <si>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</si>
  <si>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</si>
  <si>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</si>
  <si>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</si>
  <si>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</si>
  <si>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</si>
  <si>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</si>
  <si>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</si>
  <si>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</si>
  <si>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</si>
  <si>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</si>
  <si>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</si>
  <si>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</si>
  <si>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</si>
  <si>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</si>
  <si>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</si>
  <si>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</si>
  <si>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</si>
  <si>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</si>
  <si>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</si>
  <si>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</si>
  <si>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</si>
  <si>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</si>
  <si>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</si>
  <si>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</si>
  <si>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</si>
  <si>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</si>
  <si>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</si>
  <si>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</si>
  <si>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</si>
  <si>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</si>
  <si>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</si>
  <si>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</si>
  <si>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</si>
  <si>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</si>
  <si>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</si>
  <si>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</si>
  <si>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</si>
  <si>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</si>
  <si>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</si>
  <si>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</si>
  <si>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</si>
  <si>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</si>
  <si>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</si>
  <si>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</si>
  <si>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</si>
  <si>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</si>
  <si>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</si>
  <si>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</si>
  <si>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</si>
  <si>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</si>
  <si>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</si>
  <si>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</si>
  <si>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</si>
  <si>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</si>
  <si>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</si>
  <si>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</si>
  <si>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</si>
  <si>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</si>
  <si>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</si>
  <si>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</si>
  <si>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</si>
  <si>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</si>
  <si>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</si>
  <si>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</si>
  <si>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</si>
  <si>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</si>
  <si>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</si>
  <si>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</si>
  <si>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</si>
  <si>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</si>
  <si>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</si>
  <si>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</si>
  <si>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</si>
  <si>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</si>
  <si>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</si>
  <si>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</si>
  <si>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</si>
  <si>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</si>
  <si>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</si>
  <si>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</si>
  <si>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</si>
  <si>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</si>
  <si>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</si>
  <si>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</si>
  <si>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</si>
  <si>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</si>
  <si>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</si>
  <si>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</si>
  <si>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</si>
  <si>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</si>
  <si>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</si>
  <si>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</si>
  <si>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</si>
  <si>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</si>
  <si>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</si>
  <si>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</si>
  <si>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</si>
  <si>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</si>
  <si>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</si>
  <si>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</si>
  <si>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</si>
  <si>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</si>
  <si>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</si>
  <si>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</si>
  <si>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</si>
  <si>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</si>
  <si>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</si>
  <si>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</si>
  <si>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</si>
  <si>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</si>
  <si>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</si>
  <si>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</si>
  <si>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</si>
  <si>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</si>
  <si>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</si>
  <si>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</si>
  <si>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</si>
  <si>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</si>
  <si>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</si>
  <si>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</si>
  <si>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</si>
  <si>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</si>
  <si>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</si>
  <si>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</si>
  <si>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</si>
  <si>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</si>
  <si>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</si>
  <si>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</si>
  <si>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</si>
  <si>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</si>
  <si>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</si>
  <si>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</si>
  <si>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</si>
  <si>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</si>
  <si>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</si>
  <si>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</si>
  <si>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</si>
  <si>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</si>
  <si>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</si>
  <si>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</si>
  <si>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</si>
  <si>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</si>
  <si>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</si>
  <si>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</si>
  <si>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</si>
  <si>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</si>
  <si>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</si>
  <si>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</si>
  <si>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</si>
  <si>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</si>
  <si>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</si>
  <si>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</si>
  <si>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</si>
  <si>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</si>
  <si>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</si>
  <si>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</si>
  <si>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</si>
  <si>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</si>
  <si>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</si>
  <si>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</si>
  <si>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</si>
  <si>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</si>
  <si>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</si>
  <si>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</si>
  <si>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</si>
  <si>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</si>
  <si>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</si>
  <si>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</si>
  <si>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</si>
  <si>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</si>
  <si>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</si>
  <si>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</si>
  <si>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</si>
  <si>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</si>
  <si>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</si>
  <si>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</si>
  <si>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</si>
  <si>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</si>
  <si>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</si>
  <si>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</si>
  <si>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</si>
  <si>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</si>
  <si>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</si>
  <si>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</si>
  <si>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</si>
  <si>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</si>
  <si>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</si>
  <si>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</si>
  <si>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</si>
  <si>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</si>
  <si>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</si>
  <si>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</si>
  <si>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</si>
  <si>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</si>
  <si>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</si>
  <si>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</si>
  <si>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</si>
  <si>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</si>
  <si>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</si>
  <si>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</si>
  <si>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</si>
  <si>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</si>
  <si>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</si>
  <si>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</si>
  <si>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</si>
  <si>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</si>
  <si>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</si>
  <si>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</si>
  <si>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</si>
  <si>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</si>
  <si>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</si>
  <si>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</si>
  <si>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</si>
  <si>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</si>
  <si>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</si>
  <si>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</si>
  <si>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</si>
  <si>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</si>
  <si>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</si>
  <si>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</si>
  <si>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</si>
  <si>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</si>
  <si>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</si>
  <si>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</si>
  <si>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</si>
  <si>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</si>
  <si>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</si>
  <si>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</si>
  <si>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</si>
  <si>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</si>
  <si>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</si>
  <si>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</si>
  <si>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</si>
  <si>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</si>
  <si>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</si>
  <si>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</si>
  <si>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</si>
  <si>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</si>
  <si>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</si>
  <si>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</si>
  <si>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</si>
  <si>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</si>
  <si>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</si>
  <si>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</si>
  <si>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</si>
  <si>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</si>
  <si>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</si>
  <si>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</si>
  <si>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</si>
  <si>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</si>
  <si>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</si>
  <si>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</si>
  <si>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</si>
  <si>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</si>
  <si>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</si>
  <si>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</si>
  <si>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</si>
  <si>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</si>
  <si>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</si>
  <si>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</si>
  <si>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</si>
  <si>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</si>
  <si>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</si>
  <si>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</si>
  <si>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</si>
  <si>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</si>
  <si>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</si>
  <si>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</si>
  <si>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</si>
  <si>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</si>
  <si>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</si>
  <si>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</si>
  <si>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</si>
  <si>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</si>
  <si>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</si>
  <si>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</si>
  <si>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</si>
  <si>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</si>
  <si>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</si>
  <si>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</si>
  <si>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</si>
  <si>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</si>
  <si>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</si>
  <si>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</si>
  <si>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</si>
  <si>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</si>
  <si>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</si>
  <si>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</si>
  <si>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</si>
  <si>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</si>
  <si>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</si>
  <si>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</si>
  <si>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</si>
  <si>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</si>
  <si>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</si>
  <si>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</si>
  <si>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</si>
  <si>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</si>
  <si>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</si>
  <si>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</si>
  <si>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</si>
  <si>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</si>
  <si>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</si>
  <si>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</si>
  <si>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</si>
  <si>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</si>
  <si>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</si>
  <si>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</si>
  <si>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</si>
  <si>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</si>
  <si>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</si>
  <si>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</si>
  <si>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</si>
  <si>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</si>
  <si>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</si>
  <si>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</si>
  <si>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</si>
  <si>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</si>
  <si>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</si>
  <si>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</si>
  <si>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</si>
  <si>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</si>
  <si>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</si>
  <si>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</si>
  <si>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</si>
  <si>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</si>
  <si>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</si>
  <si>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</si>
  <si>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</si>
  <si>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</si>
  <si>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</si>
  <si>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</si>
  <si>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</si>
  <si>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</si>
  <si>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</si>
  <si>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</si>
  <si>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</si>
  <si>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</si>
  <si>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</si>
  <si>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</si>
  <si>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</si>
  <si>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</si>
  <si>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</si>
  <si>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</si>
  <si>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</si>
  <si>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</si>
  <si>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</si>
  <si>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</si>
  <si>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</si>
  <si>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</si>
  <si>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</si>
  <si>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</si>
  <si>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</si>
  <si>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</si>
  <si>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</si>
  <si>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</si>
  <si>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</si>
  <si>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</si>
  <si>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</si>
  <si>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</si>
  <si>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</si>
  <si>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</si>
  <si>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</si>
  <si>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</si>
  <si>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</si>
  <si>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</si>
  <si>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</si>
  <si>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</si>
  <si>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</si>
  <si>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</si>
  <si>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</si>
  <si>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</si>
  <si>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</si>
  <si>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</si>
  <si>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</si>
  <si>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</si>
  <si>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</si>
  <si>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</si>
  <si>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</si>
  <si>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</si>
  <si>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</si>
  <si>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</si>
  <si>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</si>
  <si>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</si>
  <si>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</si>
  <si>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</si>
  <si>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</si>
  <si>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</si>
  <si>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</si>
  <si>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</si>
  <si>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</si>
  <si>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</si>
  <si>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</si>
  <si>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</si>
  <si>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</si>
  <si>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</si>
  <si>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</si>
  <si>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</si>
  <si>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</si>
  <si>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</si>
  <si>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</si>
  <si>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</si>
  <si>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</si>
  <si>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</si>
  <si>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</si>
  <si>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</si>
  <si>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</si>
  <si>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</si>
  <si>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</si>
  <si>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</si>
  <si>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</si>
  <si>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</si>
  <si>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</si>
  <si>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</si>
  <si>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</si>
  <si>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</si>
  <si>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</si>
  <si>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</si>
  <si>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</si>
  <si>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</si>
  <si>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</si>
  <si>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</si>
  <si>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</si>
  <si>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</si>
  <si>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</si>
  <si>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</si>
  <si>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</si>
  <si>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</si>
  <si>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</si>
  <si>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</si>
  <si>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</si>
  <si>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</si>
  <si>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</si>
  <si>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</si>
  <si>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</si>
  <si>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</si>
  <si>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</si>
  <si>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</si>
  <si>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</si>
  <si>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</si>
  <si>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</si>
  <si>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</si>
  <si>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</si>
  <si>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</si>
  <si>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</si>
  <si>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</si>
  <si>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</si>
  <si>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</si>
  <si>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</si>
  <si>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</si>
  <si>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</si>
  <si>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</si>
  <si>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</si>
  <si>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</si>
  <si>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</si>
  <si>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</si>
  <si>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</si>
  <si>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</si>
  <si>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</si>
  <si>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</si>
  <si>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</si>
  <si>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</si>
  <si>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</si>
  <si>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</si>
  <si>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</si>
  <si>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</si>
  <si>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</si>
  <si>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</si>
  <si>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</si>
  <si>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</si>
  <si>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</si>
  <si>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</si>
  <si>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</si>
  <si>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</si>
  <si>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</si>
  <si>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</si>
  <si>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</si>
  <si>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</si>
  <si>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</si>
  <si>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</si>
  <si>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</si>
  <si>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</si>
  <si>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</si>
  <si>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</si>
  <si>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</si>
  <si>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</si>
  <si>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</si>
  <si>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</si>
  <si>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</si>
  <si>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</si>
  <si>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</si>
  <si>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</si>
  <si>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</si>
  <si>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</si>
  <si>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</si>
  <si>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</si>
  <si>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</si>
  <si>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</si>
  <si>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</si>
  <si>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</si>
  <si>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</si>
  <si>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</si>
  <si>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</si>
  <si>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</si>
  <si>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</si>
  <si>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</si>
  <si>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</si>
  <si>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</si>
  <si>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</si>
  <si>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</si>
  <si>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</si>
  <si>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</si>
  <si>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</si>
  <si>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</si>
  <si>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</si>
  <si>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</si>
  <si>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</si>
  <si>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</si>
  <si>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</si>
  <si>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</si>
  <si>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</si>
  <si>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</si>
  <si>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</si>
  <si>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</si>
  <si>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</si>
  <si>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</si>
  <si>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</si>
  <si>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</si>
  <si>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</si>
  <si>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</si>
  <si>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</si>
  <si>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</si>
  <si>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</si>
  <si>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</si>
  <si>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</si>
  <si>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</si>
  <si>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</si>
  <si>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</si>
  <si>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</si>
  <si>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</si>
  <si>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</si>
  <si>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</si>
  <si>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</si>
  <si>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</si>
  <si>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</si>
  <si>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</si>
  <si>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</si>
  <si>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</si>
  <si>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</si>
  <si>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</si>
  <si>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</si>
  <si>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</si>
  <si>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</si>
  <si>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</si>
  <si>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</si>
  <si>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</si>
  <si>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</si>
  <si>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</si>
  <si>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</si>
  <si>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</si>
  <si>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</si>
  <si>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</si>
  <si>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</si>
  <si>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</si>
  <si>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</si>
  <si>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</si>
  <si>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</si>
  <si>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</si>
  <si>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</si>
  <si>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</si>
  <si>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</si>
  <si>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</si>
  <si>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</si>
  <si>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</si>
  <si>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</si>
  <si>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</si>
  <si>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</si>
  <si>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</si>
  <si>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</si>
  <si>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</si>
  <si>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</si>
  <si>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</si>
  <si>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</si>
  <si>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</si>
  <si>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</si>
  <si>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</si>
  <si>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</si>
  <si>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</si>
  <si>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</si>
  <si>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</si>
  <si>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</si>
  <si>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</si>
  <si>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</si>
  <si>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</si>
  <si>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</si>
  <si>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</si>
  <si>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</si>
  <si>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</si>
  <si>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</si>
  <si>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</si>
  <si>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</si>
  <si>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</si>
  <si>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</si>
  <si>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</si>
  <si>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</si>
  <si>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</si>
  <si>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</si>
  <si>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</si>
  <si>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</si>
  <si>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</si>
  <si>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</si>
  <si>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</si>
  <si>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</si>
  <si>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</si>
  <si>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</si>
  <si>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</si>
  <si>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</si>
  <si>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</si>
  <si>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</si>
  <si>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</si>
  <si>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</si>
  <si>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</si>
  <si>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</si>
  <si>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</si>
  <si>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</si>
  <si>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</si>
  <si>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</si>
  <si>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</si>
  <si>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</si>
  <si>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</si>
  <si>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</si>
  <si>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</si>
  <si>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</si>
  <si>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</si>
  <si>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</si>
  <si>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</si>
  <si>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</si>
  <si>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</si>
  <si>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</si>
  <si>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</si>
  <si>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</si>
  <si>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</si>
  <si>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</si>
  <si>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</si>
  <si>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</si>
  <si>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</si>
  <si>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</si>
  <si>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</si>
  <si>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</si>
  <si>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</si>
  <si>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</si>
  <si>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</si>
  <si>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</si>
  <si>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</si>
  <si>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</si>
  <si>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</si>
  <si>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</si>
  <si>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</si>
  <si>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</si>
  <si>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</si>
  <si>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</si>
  <si>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</si>
  <si>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</si>
  <si>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</si>
  <si>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</si>
  <si>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</si>
  <si>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</si>
  <si>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</si>
  <si>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</si>
  <si>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</si>
  <si>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</si>
  <si>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</si>
  <si>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</si>
  <si>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</si>
  <si>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</si>
  <si>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</si>
  <si>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</si>
  <si>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</si>
  <si>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</si>
  <si>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</si>
  <si>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</si>
  <si>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</si>
  <si>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</si>
  <si>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</si>
  <si>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</si>
  <si>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</si>
  <si>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</si>
  <si>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</si>
  <si>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</si>
  <si>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</si>
  <si>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</si>
  <si>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</si>
  <si>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</si>
  <si>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</si>
  <si>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</si>
  <si>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</si>
  <si>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</si>
  <si>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</si>
  <si>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</si>
  <si>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</si>
  <si>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</si>
  <si>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</si>
  <si>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</si>
  <si>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</si>
  <si>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</si>
  <si>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</si>
  <si>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</si>
  <si>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</si>
  <si>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</si>
  <si>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</si>
  <si>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</si>
  <si>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</si>
  <si>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</si>
  <si>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</si>
  <si>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</si>
  <si>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</si>
  <si>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</si>
  <si>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</si>
  <si>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</si>
  <si>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</si>
  <si>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</si>
  <si>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</si>
  <si>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</si>
  <si>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</si>
  <si>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</si>
  <si>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</si>
  <si>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</si>
  <si>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</si>
  <si>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</si>
  <si>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</si>
  <si>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</si>
  <si>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</si>
  <si>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</si>
  <si>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</si>
  <si>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</si>
  <si>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</si>
  <si>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</si>
  <si>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</si>
  <si>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</si>
  <si>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</si>
  <si>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</si>
  <si>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</si>
  <si>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</si>
  <si>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</si>
  <si>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</si>
  <si>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</si>
  <si>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</si>
  <si>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</si>
  <si>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</si>
  <si>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</si>
  <si>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</si>
  <si>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</si>
  <si>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</si>
  <si>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</si>
  <si>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</si>
  <si>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</si>
  <si>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</si>
  <si>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</si>
  <si>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</si>
  <si>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</si>
  <si>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</si>
  <si>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</si>
  <si>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</si>
  <si>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</si>
  <si>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</si>
  <si>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</si>
  <si>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</si>
  <si>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</si>
  <si>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</si>
  <si>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</si>
  <si>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</si>
  <si>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</si>
  <si>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</si>
  <si>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</si>
  <si>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</si>
  <si>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</si>
  <si>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</si>
  <si>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</si>
  <si>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</si>
  <si>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</si>
  <si>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</si>
  <si>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</si>
  <si>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</si>
  <si>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</si>
  <si>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</si>
  <si>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</si>
  <si>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</si>
  <si>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</si>
  <si>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</si>
  <si>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</si>
  <si>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</si>
  <si>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</si>
  <si>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</si>
  <si>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</si>
  <si>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</si>
  <si>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</si>
  <si>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</si>
  <si>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</si>
  <si>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</si>
  <si>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</si>
  <si>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</si>
  <si>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</si>
  <si>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</si>
  <si>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</si>
  <si>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</si>
  <si>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</si>
  <si>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</si>
  <si>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</si>
  <si>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</si>
  <si>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</si>
  <si>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</si>
  <si>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</si>
  <si>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</si>
  <si>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</si>
  <si>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</si>
  <si>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</si>
  <si>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</si>
  <si>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</si>
  <si>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</si>
  <si>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</si>
  <si>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</si>
  <si>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</si>
  <si>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</si>
  <si>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</si>
  <si>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</si>
  <si>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</si>
  <si>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</si>
  <si>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</si>
  <si>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</si>
  <si>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</si>
  <si>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</si>
  <si>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</si>
  <si>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</si>
  <si>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</si>
  <si>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</si>
  <si>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</si>
  <si>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</si>
  <si>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</si>
  <si>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</si>
  <si>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</si>
  <si>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</si>
  <si>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</si>
  <si>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</si>
  <si>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</si>
  <si>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</si>
  <si>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</si>
  <si>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</si>
  <si>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</si>
  <si>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</si>
  <si>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</si>
  <si>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</si>
  <si>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</si>
  <si>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</si>
  <si>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</si>
  <si>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</si>
  <si>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</si>
  <si>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</si>
  <si>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</si>
  <si>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</si>
  <si>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</si>
  <si>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</si>
  <si>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</si>
  <si>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</si>
  <si>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</si>
  <si>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</si>
  <si>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</si>
  <si>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</si>
  <si>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</si>
  <si>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</si>
  <si>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</si>
  <si>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</si>
  <si>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</si>
  <si>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</si>
  <si>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</si>
  <si>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</si>
  <si>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</si>
  <si>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</si>
  <si>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</si>
  <si>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</si>
  <si>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</si>
  <si>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</si>
  <si>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</si>
  <si>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</si>
  <si>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</si>
  <si>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</si>
  <si>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</si>
  <si>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</si>
  <si>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</si>
  <si>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</si>
  <si>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</si>
  <si>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</si>
  <si>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</si>
  <si>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</si>
  <si>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</si>
  <si>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</si>
  <si>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</si>
  <si>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</si>
  <si>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</si>
  <si>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</si>
  <si>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</si>
  <si>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</si>
  <si>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</si>
  <si>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</si>
  <si>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</si>
  <si>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</si>
  <si>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</si>
  <si>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</si>
  <si>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</si>
  <si>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</si>
  <si>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</si>
  <si>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</si>
  <si>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</si>
  <si>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</si>
  <si>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</si>
  <si>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</si>
  <si>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</si>
  <si>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</si>
  <si>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</si>
  <si>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</si>
  <si>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</si>
  <si>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</si>
  <si>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</si>
  <si>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</si>
  <si>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</si>
  <si>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</si>
  <si>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</si>
  <si>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</si>
  <si>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</si>
  <si>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</si>
  <si>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</si>
  <si>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</si>
  <si>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</si>
  <si>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</si>
  <si>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</si>
  <si>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</si>
  <si>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</si>
  <si>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</si>
  <si>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</si>
  <si>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</si>
  <si>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</si>
  <si>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</si>
  <si>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</si>
  <si>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</si>
  <si>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</si>
  <si>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</si>
  <si>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</si>
  <si>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</si>
  <si>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</si>
  <si>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</si>
  <si>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</si>
  <si>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</si>
  <si>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</si>
  <si>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</si>
  <si>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</si>
  <si>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</si>
  <si>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</si>
  <si>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</si>
  <si>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</si>
  <si>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</si>
  <si>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</si>
  <si>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</si>
  <si>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</si>
  <si>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</si>
  <si>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</si>
  <si>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</si>
  <si>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</si>
  <si>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</si>
  <si>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</si>
  <si>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</si>
  <si>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</si>
  <si>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</si>
  <si>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</si>
  <si>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</si>
  <si>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</si>
  <si>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</si>
  <si>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</si>
  <si>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</si>
  <si>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</si>
  <si>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</si>
  <si>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</si>
  <si>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</si>
  <si>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</si>
  <si>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</si>
  <si>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</si>
  <si>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</si>
  <si>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</si>
  <si>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</si>
  <si>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</si>
  <si>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</si>
  <si>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</si>
  <si>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</si>
  <si>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</si>
  <si>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</si>
  <si>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</si>
  <si>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</si>
  <si>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</si>
  <si>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</si>
  <si>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</si>
  <si>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</si>
  <si>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</si>
  <si>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</si>
  <si>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</si>
  <si>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</si>
  <si>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</si>
  <si>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</si>
  <si>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</si>
  <si>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</si>
  <si>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</si>
  <si>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</si>
  <si>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</si>
  <si>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</si>
  <si>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</si>
  <si>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</si>
  <si>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</si>
  <si>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</si>
  <si>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</si>
  <si>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</si>
  <si>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</si>
  <si>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</si>
  <si>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</si>
  <si>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</si>
  <si>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</si>
  <si>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</si>
  <si>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</si>
  <si>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</si>
  <si>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</si>
  <si>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</si>
  <si>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</si>
  <si>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</si>
  <si>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</si>
  <si>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</si>
  <si>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</si>
  <si>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</si>
  <si>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</si>
  <si>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</si>
  <si>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</si>
  <si>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</si>
  <si>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</si>
  <si>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</si>
  <si>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</si>
  <si>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</si>
  <si>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</si>
  <si>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</si>
  <si>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</si>
  <si>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</si>
  <si>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</si>
  <si>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</si>
  <si>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</si>
  <si>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</si>
  <si>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</si>
  <si>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</si>
  <si>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</si>
  <si>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</si>
  <si>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</si>
  <si>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</si>
  <si>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</si>
  <si>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</si>
  <si>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</si>
  <si>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</si>
  <si>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</si>
  <si>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</si>
  <si>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</si>
  <si>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</si>
  <si>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</si>
  <si>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</si>
  <si>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</si>
  <si>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</si>
  <si>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</si>
  <si>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</si>
  <si>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</si>
  <si>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</si>
  <si>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</si>
  <si>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</si>
  <si>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</si>
  <si>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</si>
  <si>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</si>
  <si>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</si>
  <si>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</si>
  <si>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</si>
  <si>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</si>
  <si>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</si>
  <si>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</si>
  <si>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</si>
  <si>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</si>
  <si>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</si>
  <si>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</si>
  <si>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</si>
  <si>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</si>
  <si>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</si>
  <si>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</si>
  <si>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</si>
  <si>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</si>
  <si>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</si>
  <si>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</si>
  <si>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</si>
  <si>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</si>
  <si>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</si>
  <si>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</si>
  <si>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</si>
  <si>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</si>
  <si>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</si>
  <si>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</si>
  <si>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</si>
  <si>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</si>
  <si>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</si>
  <si>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</si>
  <si>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</si>
  <si>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</si>
  <si>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</si>
  <si>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</si>
  <si>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</si>
  <si>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</si>
  <si>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</si>
  <si>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</si>
  <si>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</si>
  <si>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</si>
  <si>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</si>
  <si>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</si>
  <si>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</si>
  <si>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</si>
  <si>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</si>
  <si>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</si>
  <si>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</si>
  <si>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</si>
  <si>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</si>
  <si>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</si>
  <si>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</si>
  <si>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</si>
  <si>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</si>
  <si>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</si>
  <si>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</si>
  <si>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</si>
  <si>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</si>
  <si>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</si>
  <si>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</si>
  <si>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</si>
  <si>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</si>
  <si>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</si>
  <si>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</si>
  <si>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</si>
  <si>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</si>
  <si>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</si>
  <si>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</si>
  <si>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</si>
  <si>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</si>
  <si>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</si>
  <si>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</si>
  <si>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</si>
  <si>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</si>
  <si>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</si>
  <si>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</si>
  <si>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</si>
  <si>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</si>
  <si>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</si>
  <si>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</si>
  <si>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</si>
  <si>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</si>
  <si>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</si>
  <si>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</si>
  <si>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</si>
  <si>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</si>
  <si>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</si>
  <si>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</si>
  <si>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</si>
  <si>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</si>
  <si>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</si>
  <si>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</si>
  <si>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</si>
  <si>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</si>
  <si>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</si>
  <si>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</si>
  <si>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</si>
  <si>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</si>
  <si>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</si>
  <si>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</si>
  <si>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</si>
  <si>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</si>
  <si>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</si>
  <si>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</si>
  <si>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</si>
  <si>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</si>
  <si>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</si>
  <si>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</si>
  <si>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</si>
  <si>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</si>
  <si>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</si>
  <si>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</si>
  <si>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</si>
  <si>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</si>
  <si>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</si>
  <si>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</si>
  <si>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</si>
  <si>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</si>
  <si>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</si>
  <si>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</si>
  <si>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</si>
  <si>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</si>
  <si>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</si>
  <si>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</si>
  <si>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</si>
  <si>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</si>
  <si>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</si>
  <si>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</si>
  <si>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</si>
  <si>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</si>
  <si>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</si>
  <si>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</si>
  <si>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</si>
  <si>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</si>
  <si>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</si>
  <si>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</si>
  <si>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</si>
  <si>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</si>
  <si>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</si>
  <si>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</si>
  <si>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</si>
  <si>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</si>
  <si>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</si>
  <si>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</si>
  <si>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</si>
  <si>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</si>
  <si>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</si>
  <si>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</si>
  <si>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</si>
  <si>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</si>
  <si>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</si>
  <si>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</si>
  <si>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</si>
  <si>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</si>
  <si>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</si>
  <si>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</si>
  <si>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</si>
  <si>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</si>
  <si>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</si>
  <si>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</si>
  <si>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</si>
  <si>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</si>
  <si>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</si>
  <si>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</si>
  <si>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</si>
  <si>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</si>
  <si>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</si>
  <si>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</si>
  <si>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</si>
  <si>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</si>
  <si>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</si>
  <si>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</si>
  <si>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</si>
  <si>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</si>
  <si>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</si>
  <si>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</si>
  <si>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</si>
  <si>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</si>
  <si>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</si>
  <si>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</si>
  <si>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</si>
  <si>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</si>
  <si>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</si>
  <si>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</si>
  <si>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</si>
  <si>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</si>
  <si>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</si>
  <si>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</si>
  <si>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</si>
  <si>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</si>
  <si>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</si>
  <si>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</si>
  <si>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</si>
  <si>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</si>
  <si>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</si>
  <si>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</si>
  <si>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</si>
  <si>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</si>
  <si>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</si>
  <si>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</si>
  <si>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</si>
  <si>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</si>
  <si>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</si>
  <si>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</si>
  <si>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</si>
  <si>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</si>
  <si>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</si>
  <si>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</si>
  <si>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</si>
  <si>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</si>
  <si>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</si>
  <si>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</si>
  <si>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</si>
  <si>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</si>
  <si>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</si>
  <si>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</si>
  <si>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</si>
  <si>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</si>
  <si>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</si>
  <si>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</si>
  <si>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</si>
  <si>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</si>
  <si>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</si>
  <si>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</si>
  <si>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</si>
  <si>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</si>
  <si>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</si>
  <si>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</si>
  <si>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</si>
  <si>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</si>
  <si>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</si>
  <si>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</si>
  <si>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</si>
  <si>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</si>
  <si>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</si>
  <si>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</si>
  <si>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</si>
  <si>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</si>
  <si>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</si>
  <si>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</si>
  <si>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</si>
  <si>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</si>
  <si>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</si>
  <si>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</si>
  <si>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</si>
  <si>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</si>
  <si>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</si>
  <si>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</si>
  <si>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</si>
  <si>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</si>
  <si>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</si>
  <si>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</si>
  <si>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</si>
  <si>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</si>
  <si>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</si>
  <si>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</si>
  <si>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</si>
  <si>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</si>
  <si>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</si>
  <si>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</si>
  <si>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</si>
  <si>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</si>
  <si>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</si>
  <si>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</si>
  <si>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</si>
  <si>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</si>
  <si>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</si>
  <si>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</si>
  <si>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</si>
  <si>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</si>
  <si>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</si>
  <si>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</si>
  <si>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</si>
  <si>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</si>
  <si>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</si>
  <si>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</si>
  <si>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</si>
  <si>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</si>
  <si>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</si>
  <si>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</si>
  <si>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</si>
  <si>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</si>
  <si>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</si>
  <si>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</si>
  <si>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</si>
  <si>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</si>
  <si>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</si>
  <si>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</si>
  <si>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</si>
  <si>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</si>
  <si>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</si>
  <si>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</si>
  <si>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</si>
  <si>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</si>
  <si>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</si>
  <si>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</si>
  <si>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</si>
  <si>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</si>
  <si>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</si>
  <si>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</si>
  <si>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</si>
  <si>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</si>
  <si>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</si>
  <si>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</si>
  <si>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</si>
  <si>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</si>
  <si>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</si>
  <si>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</si>
  <si>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</si>
  <si>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</si>
  <si>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</si>
  <si>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</si>
  <si>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</si>
  <si>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</si>
  <si>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</si>
  <si>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</si>
  <si>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</si>
  <si>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</si>
  <si>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</si>
  <si>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</si>
  <si>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</si>
  <si>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</si>
  <si>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</si>
  <si>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</si>
  <si>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</si>
  <si>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</si>
  <si>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</si>
  <si>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</si>
  <si>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</si>
  <si>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</si>
  <si>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</si>
  <si>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</si>
  <si>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</si>
  <si>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</si>
  <si>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</si>
  <si>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</si>
  <si>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</si>
  <si>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</si>
  <si>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</si>
  <si>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</si>
  <si>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</si>
  <si>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</si>
  <si>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</si>
  <si>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</si>
  <si>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</si>
  <si>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</si>
  <si>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</si>
  <si>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</si>
  <si>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</si>
  <si>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</si>
  <si>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</si>
  <si>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</si>
  <si>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</si>
  <si>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</si>
  <si>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</si>
  <si>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</si>
  <si>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</si>
  <si>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</si>
  <si>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</si>
  <si>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</si>
  <si>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</si>
  <si>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</si>
  <si>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</si>
  <si>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</si>
  <si>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</si>
  <si>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</si>
  <si>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</si>
  <si>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</si>
  <si>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</si>
  <si>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</si>
  <si>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</si>
  <si>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</si>
  <si>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</si>
  <si>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</si>
  <si>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</si>
  <si>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</si>
  <si>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</si>
  <si>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</si>
  <si>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</si>
  <si>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</si>
  <si>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</si>
  <si>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</si>
  <si>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</si>
  <si>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</si>
  <si>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</si>
  <si>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</si>
  <si>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</si>
  <si>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</si>
  <si>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</si>
  <si>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</si>
  <si>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</si>
  <si>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</si>
  <si>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</si>
  <si>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</si>
  <si>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</si>
  <si>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</si>
  <si>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</si>
  <si>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</si>
  <si>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</si>
  <si>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</si>
  <si>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</si>
  <si>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</si>
  <si>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</si>
  <si>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</si>
  <si>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</si>
  <si>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</si>
  <si>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</si>
  <si>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</si>
  <si>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</si>
  <si>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</si>
  <si>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</si>
  <si>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</si>
  <si>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</si>
  <si>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</si>
  <si>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</si>
  <si>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</si>
  <si>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</si>
  <si>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</si>
  <si>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</si>
  <si>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</si>
  <si>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</si>
  <si>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</si>
  <si>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</si>
  <si>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</si>
  <si>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</si>
  <si>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</si>
  <si>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</si>
  <si>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</si>
  <si>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</si>
  <si>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</si>
  <si>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</si>
  <si>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</si>
  <si>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</si>
  <si>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</si>
  <si>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</si>
  <si>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</si>
  <si>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</si>
  <si>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</si>
  <si>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</si>
  <si>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</si>
  <si>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</si>
  <si>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</si>
  <si>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</si>
  <si>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</si>
  <si>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</si>
  <si>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</si>
  <si>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</si>
  <si>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</si>
  <si>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</si>
  <si>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</si>
  <si>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</si>
  <si>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</si>
  <si>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</si>
  <si>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</si>
  <si>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</si>
  <si>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</si>
  <si>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</si>
  <si>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</si>
  <si>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</si>
  <si>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</si>
  <si>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</si>
  <si>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</si>
  <si>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</si>
  <si>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</si>
  <si>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</si>
  <si>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</si>
  <si>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</si>
  <si>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</si>
  <si>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</si>
  <si>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</si>
  <si>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</si>
  <si>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</si>
  <si>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</si>
  <si>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</si>
  <si>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</si>
  <si>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</si>
  <si>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</si>
  <si>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</si>
  <si>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</si>
  <si>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</si>
  <si>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</si>
  <si>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</si>
  <si>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</si>
  <si>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</si>
  <si>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</si>
  <si>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</si>
  <si>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</si>
  <si>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</si>
  <si>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</si>
  <si>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</si>
  <si>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</si>
  <si>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</si>
  <si>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</si>
  <si>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</si>
  <si>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</si>
  <si>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</si>
  <si>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</si>
  <si>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</si>
  <si>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</si>
  <si>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</si>
  <si>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</si>
  <si>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</si>
  <si>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</si>
  <si>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</si>
  <si>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</si>
  <si>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</si>
  <si>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</si>
  <si>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</si>
  <si>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</si>
  <si>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</si>
  <si>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</si>
  <si>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</si>
  <si>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</si>
  <si>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</si>
  <si>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</si>
  <si>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</si>
  <si>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</si>
  <si>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</si>
  <si>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</si>
  <si>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</si>
  <si>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</si>
  <si>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</si>
  <si>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</si>
  <si>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</si>
  <si>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</si>
  <si>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</si>
  <si>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</si>
  <si>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</si>
  <si>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</si>
  <si>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</si>
  <si>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</si>
  <si>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</si>
  <si>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</si>
  <si>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</si>
  <si>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</si>
  <si>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</si>
  <si>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</si>
  <si>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</si>
  <si>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</si>
  <si>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</si>
  <si>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</si>
  <si>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</si>
  <si>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</si>
  <si>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</si>
  <si>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</si>
  <si>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</si>
  <si>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</si>
  <si>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</si>
  <si>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</si>
  <si>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</si>
  <si>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</si>
  <si>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</si>
  <si>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</si>
  <si>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</si>
  <si>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</si>
  <si>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</si>
  <si>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</si>
  <si>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</si>
  <si>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</si>
  <si>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</si>
  <si>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</si>
  <si>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</si>
  <si>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</si>
  <si>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</si>
  <si>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</si>
  <si>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</si>
  <si>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</si>
  <si>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</si>
  <si>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</si>
  <si>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</si>
  <si>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</si>
  <si>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</si>
  <si>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</si>
  <si>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</si>
  <si>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</si>
  <si>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</si>
  <si>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</si>
  <si>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</si>
  <si>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</si>
  <si>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</si>
  <si>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</si>
  <si>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</si>
  <si>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</si>
  <si>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</si>
  <si>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</si>
  <si>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</si>
  <si>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</si>
  <si>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</si>
  <si>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</si>
  <si>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</si>
  <si>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</si>
  <si>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</si>
  <si>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</si>
  <si>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</si>
  <si>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</si>
  <si>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</si>
  <si>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</si>
  <si>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</si>
  <si>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</si>
  <si>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</si>
  <si>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</si>
  <si>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</si>
  <si>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</si>
  <si>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</si>
  <si>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</si>
  <si>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</si>
  <si>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</si>
  <si>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</si>
  <si>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</si>
  <si>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</si>
  <si>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</si>
  <si>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</si>
  <si>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</si>
  <si>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</si>
  <si>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</si>
  <si>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</si>
  <si>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</si>
  <si>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</si>
  <si>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</si>
  <si>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</si>
  <si>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</si>
  <si>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</si>
  <si>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</si>
  <si>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</si>
  <si>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</si>
  <si>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</si>
  <si>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</si>
  <si>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</si>
  <si>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</si>
  <si>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</si>
  <si>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</si>
  <si>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</si>
  <si>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</si>
  <si>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</si>
  <si>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</si>
  <si>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</si>
  <si>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</si>
  <si>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</si>
  <si>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</si>
  <si>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</si>
  <si>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</si>
  <si>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</si>
  <si>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</si>
  <si>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</si>
  <si>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</si>
  <si>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</si>
  <si>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</si>
  <si>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</si>
  <si>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</si>
  <si>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</si>
  <si>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</si>
  <si>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</si>
  <si>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</si>
  <si>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</si>
  <si>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</si>
  <si>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</si>
  <si>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</si>
  <si>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</si>
  <si>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</si>
  <si>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</si>
  <si>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</si>
  <si>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</si>
  <si>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</si>
  <si>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</si>
  <si>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</si>
  <si>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</si>
  <si>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</si>
  <si>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</si>
  <si>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</si>
  <si>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</si>
  <si>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</si>
  <si>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</si>
  <si>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</si>
  <si>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</si>
  <si>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</si>
  <si>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</si>
  <si>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</si>
  <si>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</si>
  <si>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</si>
  <si>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</si>
  <si>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</si>
  <si>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</si>
  <si>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</si>
  <si>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</si>
  <si>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</si>
  <si>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</si>
  <si>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</si>
  <si>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</si>
  <si>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</si>
  <si>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</si>
  <si>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</si>
  <si>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</si>
  <si>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</si>
  <si>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</si>
  <si>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</si>
  <si>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</si>
  <si>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</si>
  <si>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</si>
  <si>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</si>
  <si>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</si>
  <si>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</si>
  <si>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</si>
  <si>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</si>
  <si>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</si>
  <si>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</si>
  <si>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</si>
  <si>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</si>
  <si>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</si>
  <si>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</si>
  <si>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</si>
  <si>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</si>
  <si>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</si>
  <si>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</si>
  <si>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</si>
  <si>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</si>
  <si>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</si>
  <si>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</si>
  <si>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</si>
  <si>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</si>
  <si>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</si>
  <si>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</si>
  <si>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</si>
  <si>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</si>
  <si>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</si>
  <si>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</si>
  <si>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</si>
  <si>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</si>
  <si>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</si>
  <si>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</si>
  <si>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</si>
  <si>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</si>
  <si>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</si>
  <si>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</si>
  <si>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</si>
  <si>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</si>
  <si>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</si>
  <si>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</si>
  <si>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</si>
  <si>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</si>
  <si>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</si>
  <si>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</si>
  <si>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</si>
  <si>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</si>
  <si>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</si>
  <si>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</si>
  <si>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</si>
  <si>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</si>
  <si>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</si>
  <si>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</si>
  <si>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</si>
  <si>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</si>
  <si>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</si>
  <si>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</si>
  <si>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</si>
  <si>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</si>
  <si>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</si>
  <si>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</si>
  <si>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</si>
  <si>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</si>
  <si>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</si>
  <si>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</si>
  <si>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</si>
  <si>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</si>
  <si>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</si>
  <si>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</si>
  <si>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</si>
  <si>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</si>
  <si>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</si>
  <si>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</si>
  <si>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</si>
  <si>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</si>
  <si>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</si>
  <si>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</si>
  <si>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</si>
  <si>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</si>
  <si>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</si>
  <si>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</si>
  <si>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</si>
  <si>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</si>
  <si>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</si>
  <si>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</si>
  <si>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</si>
  <si>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</si>
  <si>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</si>
  <si>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</si>
  <si>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</si>
  <si>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</si>
  <si>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</si>
  <si>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</si>
  <si>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</si>
  <si>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</si>
  <si>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</si>
  <si>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</si>
  <si>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</si>
  <si>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</si>
  <si>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</si>
  <si>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</si>
  <si>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</si>
  <si>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</si>
  <si>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</si>
  <si>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</si>
  <si>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</si>
  <si>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</si>
  <si>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</si>
  <si>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</si>
  <si>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</si>
  <si>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</si>
  <si>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</si>
  <si>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</si>
  <si>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</si>
  <si>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</si>
  <si>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</si>
  <si>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</si>
  <si>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</si>
  <si>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</si>
  <si>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</si>
  <si>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</si>
  <si>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</si>
  <si>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</si>
  <si>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</si>
  <si>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</si>
  <si>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</si>
  <si>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</si>
  <si>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</si>
  <si>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</si>
  <si>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</si>
  <si>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</si>
  <si>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</si>
  <si>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</si>
  <si>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</si>
  <si>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</si>
  <si>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</si>
  <si>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</si>
  <si>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</si>
  <si>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</si>
  <si>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</si>
  <si>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</si>
  <si>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</si>
  <si>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</si>
  <si>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</si>
  <si>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</si>
  <si>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</si>
  <si>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</si>
  <si>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</si>
  <si>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</si>
  <si>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</si>
  <si>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</si>
  <si>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</si>
  <si>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</si>
  <si>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</si>
  <si>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</si>
  <si>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</si>
  <si>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</si>
  <si>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</si>
  <si>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</si>
  <si>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</si>
  <si>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</si>
  <si>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</si>
  <si>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</si>
  <si>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</si>
  <si>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</si>
  <si>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</si>
  <si>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</si>
  <si>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</si>
  <si>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</si>
  <si>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</si>
  <si>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</si>
  <si>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</si>
  <si>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</si>
  <si>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</si>
  <si>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</si>
  <si>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</si>
  <si>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</si>
  <si>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</si>
  <si>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</si>
  <si>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</si>
  <si>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</si>
  <si>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</si>
  <si>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</si>
  <si>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</si>
  <si>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</si>
  <si>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</si>
  <si>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</si>
  <si>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</si>
  <si>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</si>
  <si>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</si>
  <si>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</si>
  <si>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</si>
  <si>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</si>
  <si>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</si>
  <si>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</si>
  <si>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</si>
  <si>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</si>
  <si>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</si>
  <si>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</si>
  <si>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</si>
  <si>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</si>
  <si>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</si>
  <si>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</si>
  <si>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</si>
  <si>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</si>
  <si>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</si>
  <si>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</si>
  <si>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</si>
  <si>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</si>
  <si>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</si>
  <si>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</si>
  <si>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</si>
  <si>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</si>
  <si>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</si>
  <si>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</si>
  <si>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</si>
  <si>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</si>
  <si>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</si>
  <si>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</si>
  <si>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</si>
  <si>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</si>
  <si>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</si>
  <si>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</si>
  <si>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</si>
  <si>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</si>
  <si>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</si>
  <si>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</si>
  <si>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</si>
  <si>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</si>
  <si>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</si>
  <si>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</si>
  <si>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</si>
  <si>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</si>
  <si>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</si>
  <si>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</si>
  <si>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</si>
  <si>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</si>
  <si>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</si>
  <si>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</si>
  <si>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</si>
  <si>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</si>
  <si>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</si>
  <si>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</si>
  <si>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</si>
  <si>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</si>
  <si>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</si>
  <si>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</si>
  <si>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</si>
  <si>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</si>
  <si>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</si>
  <si>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</si>
  <si>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</si>
  <si>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</si>
  <si>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</si>
  <si>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</si>
  <si>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</si>
  <si>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</si>
  <si>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</si>
  <si>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</si>
  <si>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</si>
  <si>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</si>
  <si>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</si>
  <si>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</si>
  <si>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</si>
  <si>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</si>
  <si>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</si>
  <si>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</si>
  <si>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</si>
  <si>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</si>
  <si>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</si>
  <si>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</si>
  <si>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</si>
  <si>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</si>
  <si>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</si>
  <si>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</si>
  <si>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</si>
  <si>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</si>
  <si>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</si>
  <si>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</si>
  <si>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</si>
  <si>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</si>
  <si>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</si>
  <si>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</si>
  <si>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</si>
  <si>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</si>
  <si>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</si>
  <si>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</si>
  <si>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</si>
  <si>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</si>
  <si>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</si>
  <si>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</si>
  <si>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</si>
  <si>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</si>
  <si>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</si>
  <si>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</si>
  <si>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</si>
  <si>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</si>
  <si>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</si>
  <si>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</si>
  <si>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</si>
  <si>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</si>
  <si>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</si>
  <si>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</si>
  <si>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</si>
  <si>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</si>
  <si>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</si>
  <si>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</si>
  <si>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</si>
  <si>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</si>
  <si>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</si>
  <si>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</si>
  <si>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</si>
  <si>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</si>
  <si>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</si>
  <si>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</si>
  <si>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</si>
  <si>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</si>
  <si>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</si>
  <si>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</si>
  <si>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</si>
  <si>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</si>
  <si>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</si>
  <si>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</si>
  <si>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</si>
  <si>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</si>
  <si>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</si>
  <si>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</si>
  <si>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</si>
  <si>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</si>
  <si>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</si>
  <si>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</si>
  <si>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</si>
  <si>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</si>
  <si>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</si>
  <si>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</si>
  <si>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</si>
  <si>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</si>
  <si>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</si>
  <si>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</si>
  <si>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</si>
  <si>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</si>
  <si>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</si>
  <si>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</si>
  <si>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</si>
  <si>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</si>
  <si>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</si>
  <si>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</si>
  <si>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</si>
  <si>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</si>
  <si>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</si>
  <si>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</si>
  <si>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</si>
  <si>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</si>
  <si>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</si>
  <si>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</si>
  <si>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</si>
  <si>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</si>
  <si>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</si>
  <si>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</si>
  <si>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</si>
  <si>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</si>
  <si>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</si>
  <si>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</si>
  <si>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</si>
  <si>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</si>
  <si>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</si>
  <si>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</si>
  <si>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</si>
  <si>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</si>
  <si>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</si>
  <si>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</si>
  <si>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</si>
  <si>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</si>
  <si>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</si>
  <si>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</si>
  <si>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</si>
  <si>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</si>
  <si>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</si>
  <si>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</si>
  <si>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</si>
  <si>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</si>
  <si>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</si>
  <si>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</si>
  <si>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</si>
  <si>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</si>
  <si>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</si>
  <si>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</si>
  <si>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</si>
  <si>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</si>
  <si>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</si>
  <si>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</si>
  <si>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</si>
  <si>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</si>
  <si>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</si>
  <si>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</si>
  <si>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</si>
  <si>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</si>
  <si>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</si>
  <si>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</si>
  <si>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</si>
  <si>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</si>
  <si>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</si>
  <si>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</si>
  <si>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</si>
  <si>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</si>
  <si>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</si>
  <si>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</si>
  <si>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</si>
  <si>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</si>
  <si>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</si>
  <si>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</si>
  <si>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</si>
  <si>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</si>
  <si>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</si>
  <si>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</si>
  <si>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</si>
  <si>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</si>
  <si>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</si>
  <si>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</si>
  <si>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</si>
  <si>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</si>
  <si>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</si>
  <si>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</si>
  <si>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</si>
  <si>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</si>
  <si>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</si>
  <si>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</si>
  <si>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</si>
  <si>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</si>
  <si>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</si>
  <si>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</si>
  <si>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</si>
  <si>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</si>
  <si>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</si>
  <si>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</si>
  <si>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</si>
  <si>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</si>
  <si>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</si>
  <si>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</si>
  <si>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</si>
  <si>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</si>
  <si>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</si>
  <si>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</si>
  <si>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</si>
  <si>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</si>
  <si>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</si>
  <si>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</si>
  <si>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</si>
  <si>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</si>
  <si>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</si>
  <si>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</si>
  <si>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</si>
  <si>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</si>
  <si>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</si>
  <si>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</si>
  <si>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</si>
  <si>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</si>
  <si>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</si>
  <si>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</si>
  <si>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</si>
  <si>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</si>
  <si>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</si>
  <si>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</si>
  <si>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</si>
  <si>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</si>
  <si>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</si>
  <si>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</si>
  <si>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</si>
  <si>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</si>
  <si>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</si>
  <si>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</si>
  <si>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</si>
  <si>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</si>
  <si>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</si>
  <si>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</si>
  <si>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</si>
  <si>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</si>
  <si>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</si>
  <si>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</si>
  <si>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</si>
  <si>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</si>
  <si>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</si>
  <si>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</si>
  <si>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</si>
  <si>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</si>
  <si>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</si>
  <si>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</si>
  <si>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</si>
  <si>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</si>
  <si>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</si>
  <si>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</si>
  <si>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</si>
  <si>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</si>
  <si>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</si>
  <si>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</si>
  <si>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</si>
  <si>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</si>
  <si>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</si>
  <si>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</si>
  <si>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</si>
  <si>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</si>
  <si>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</si>
  <si>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</si>
  <si>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</si>
  <si>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</si>
  <si>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</si>
  <si>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</si>
  <si>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</si>
  <si>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</si>
  <si>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</si>
  <si>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</si>
  <si>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</si>
  <si>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</si>
  <si>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</si>
  <si>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</si>
  <si>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</si>
  <si>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</si>
  <si>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</si>
  <si>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</si>
  <si>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</si>
  <si>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</si>
  <si>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</si>
  <si>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</si>
  <si>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</si>
  <si>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</si>
  <si>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</si>
  <si>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</si>
  <si>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</si>
  <si>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</si>
  <si>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</si>
  <si>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</si>
  <si>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</si>
  <si>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</si>
  <si>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</si>
  <si>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</si>
  <si>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</si>
  <si>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</si>
  <si>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</si>
  <si>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</si>
  <si>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</si>
  <si>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</si>
  <si>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</si>
  <si>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</si>
  <si>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</si>
  <si>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</si>
  <si>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</si>
  <si>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</si>
  <si>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</si>
  <si>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</si>
  <si>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</si>
  <si>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</si>
  <si>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</si>
  <si>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</si>
  <si>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</si>
  <si>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</si>
  <si>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</si>
  <si>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</si>
  <si>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</si>
  <si>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</si>
  <si>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</si>
  <si>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</si>
  <si>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</si>
  <si>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</si>
  <si>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</si>
  <si>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</si>
  <si>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</si>
  <si>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</si>
  <si>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</si>
  <si>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</si>
  <si>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</si>
  <si>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</si>
  <si>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</si>
  <si>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</si>
  <si>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</si>
  <si>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</si>
  <si>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</si>
  <si>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</si>
  <si>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</si>
  <si>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</si>
  <si>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</si>
  <si>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</si>
  <si>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</si>
  <si>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</si>
  <si>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</si>
  <si>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</si>
  <si>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</si>
  <si>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</si>
  <si>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</si>
  <si>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</si>
  <si>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</si>
  <si>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</si>
  <si>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</si>
  <si>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</si>
  <si>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</si>
  <si>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</si>
  <si>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</si>
  <si>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</si>
  <si>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</si>
  <si>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</si>
  <si>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</si>
  <si>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</si>
  <si>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</si>
  <si>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</si>
  <si>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</si>
  <si>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</si>
  <si>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</si>
  <si>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</si>
  <si>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</si>
  <si>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</si>
  <si>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</si>
  <si>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</si>
  <si>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</si>
  <si>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</si>
  <si>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</si>
  <si>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</si>
  <si>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</si>
  <si>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</si>
  <si>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</si>
  <si>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</si>
  <si>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</si>
  <si>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</si>
  <si>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</si>
  <si>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</si>
  <si>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</si>
  <si>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</si>
  <si>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</si>
  <si>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</si>
  <si>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</si>
  <si>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</si>
  <si>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</si>
  <si>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</si>
  <si>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</si>
  <si>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</si>
  <si>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</si>
  <si>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</si>
  <si>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</si>
  <si>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</si>
  <si>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</si>
  <si>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</si>
  <si>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</si>
  <si>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</si>
  <si>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</si>
  <si>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</si>
  <si>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</si>
  <si>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</si>
  <si>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</si>
  <si>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</si>
  <si>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</si>
  <si>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</si>
  <si>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</si>
  <si>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</si>
  <si>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</si>
  <si>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</si>
  <si>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</si>
  <si>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</si>
  <si>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</si>
  <si>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</si>
  <si>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</si>
  <si>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</si>
  <si>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</si>
  <si>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</si>
  <si>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</si>
  <si>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</si>
  <si>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</si>
  <si>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</si>
  <si>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</si>
  <si>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</si>
  <si>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</si>
  <si>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</si>
  <si>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</si>
  <si>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</si>
  <si>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</si>
  <si>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</si>
  <si>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</si>
  <si>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</si>
  <si>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</si>
  <si>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</si>
  <si>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</si>
  <si>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</si>
  <si>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</si>
  <si>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</si>
  <si>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</si>
  <si>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</si>
  <si>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</si>
  <si>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</si>
  <si>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</si>
  <si>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</si>
  <si>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</si>
  <si>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</si>
  <si>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</si>
  <si>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</si>
  <si>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</si>
  <si>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</si>
  <si>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</si>
  <si>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</si>
  <si>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</si>
  <si>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</si>
  <si>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</si>
  <si>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</si>
  <si>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</si>
  <si>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</si>
  <si>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</si>
  <si>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</si>
  <si>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</si>
  <si>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</si>
  <si>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</si>
  <si>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</si>
  <si>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</si>
  <si>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</si>
  <si>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</si>
  <si>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</si>
  <si>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</si>
  <si>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</si>
  <si>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</si>
  <si>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</si>
  <si>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</si>
  <si>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</si>
  <si>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</si>
  <si>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</si>
  <si>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</si>
  <si>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</si>
  <si>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</si>
  <si>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</si>
  <si>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</si>
  <si>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</si>
  <si>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</si>
  <si>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</si>
  <si>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</si>
  <si>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</si>
  <si>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</si>
  <si>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</si>
  <si>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</si>
  <si>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</si>
  <si>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</si>
  <si>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</si>
  <si>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</si>
  <si>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</si>
  <si>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</si>
  <si>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</si>
  <si>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</si>
  <si>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</si>
  <si>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</si>
  <si>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</si>
  <si>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</si>
  <si>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</si>
  <si>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</si>
  <si>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</si>
  <si>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</si>
  <si>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</si>
  <si>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</si>
  <si>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</si>
  <si>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</si>
  <si>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</si>
  <si>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</si>
  <si>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</si>
  <si>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</si>
  <si>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</si>
  <si>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</si>
  <si>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</si>
  <si>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</si>
  <si>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</si>
  <si>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</si>
  <si>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</si>
  <si>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</si>
  <si>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</si>
  <si>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</si>
  <si>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</si>
  <si>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</si>
  <si>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</si>
  <si>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</si>
  <si>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</si>
  <si>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</si>
  <si>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</si>
  <si>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</si>
  <si>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</si>
  <si>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</si>
  <si>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</si>
  <si>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</si>
  <si>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</si>
  <si>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</si>
  <si>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</si>
  <si>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</si>
  <si>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</si>
  <si>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</si>
  <si>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</si>
  <si>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</si>
  <si>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</si>
  <si>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</si>
  <si>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</si>
  <si>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</si>
  <si>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</si>
  <si>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</si>
  <si>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</si>
  <si>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</si>
  <si>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</si>
  <si>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</si>
  <si>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</si>
  <si>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</si>
  <si>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</si>
  <si>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</si>
  <si>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</si>
  <si>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</si>
  <si>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</si>
  <si>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</si>
  <si>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</si>
  <si>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</si>
  <si>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</si>
  <si>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</si>
  <si>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</si>
  <si>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</si>
  <si>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</si>
  <si>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</si>
  <si>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</si>
  <si>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</si>
  <si>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</si>
  <si>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</si>
  <si>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</si>
  <si>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</si>
  <si>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</si>
  <si>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</si>
  <si>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</si>
  <si>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</si>
  <si>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</si>
  <si>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</si>
  <si>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</si>
  <si>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</si>
  <si>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</si>
  <si>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</si>
  <si>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</si>
  <si>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</si>
  <si>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</si>
  <si>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</si>
  <si>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</si>
  <si>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</si>
  <si>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</si>
  <si>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</si>
  <si>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</si>
  <si>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</si>
  <si>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</si>
  <si>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</si>
  <si>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</si>
  <si>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</si>
  <si>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</si>
  <si>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</si>
  <si>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</si>
  <si>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</si>
  <si>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</si>
  <si>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</si>
  <si>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</si>
  <si>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</si>
  <si>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</si>
  <si>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</si>
  <si>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</si>
  <si>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</si>
  <si>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</si>
  <si>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</si>
  <si>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</si>
  <si>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</si>
  <si>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</si>
  <si>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</si>
  <si>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</si>
  <si>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</si>
  <si>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</si>
  <si>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</si>
  <si>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</si>
  <si>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</si>
  <si>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</si>
  <si>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</si>
  <si>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</si>
  <si>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</si>
  <si>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</si>
  <si>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</si>
  <si>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</si>
  <si>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</si>
  <si>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</si>
  <si>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</si>
  <si>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</si>
  <si>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</si>
  <si>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</si>
  <si>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</si>
  <si>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</si>
  <si>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</si>
  <si>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</si>
  <si>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</si>
  <si>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</si>
  <si>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</si>
  <si>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</si>
  <si>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</si>
  <si>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</si>
  <si>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</si>
  <si>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</si>
  <si>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</si>
  <si>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</si>
  <si>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</si>
  <si>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</si>
  <si>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</si>
  <si>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</si>
  <si>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</si>
  <si>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</si>
  <si>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</si>
  <si>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</si>
  <si>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</si>
  <si>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</si>
  <si>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</si>
  <si>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</si>
  <si>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</si>
  <si>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</si>
  <si>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</si>
  <si>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</si>
  <si>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</si>
  <si>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</si>
  <si>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</si>
  <si>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</si>
  <si>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</si>
  <si>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</si>
  <si>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</si>
  <si>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</si>
  <si>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</si>
  <si>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</si>
  <si>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</si>
  <si>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</si>
  <si>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</si>
  <si>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</si>
  <si>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</si>
  <si>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</si>
  <si>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</si>
  <si>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</si>
  <si>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</si>
  <si>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</si>
  <si>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</si>
  <si>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</si>
  <si>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</si>
  <si>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</si>
  <si>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</si>
  <si>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</si>
  <si>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</si>
  <si>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</si>
  <si>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</si>
  <si>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</si>
  <si>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</si>
  <si>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</si>
  <si>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</si>
  <si>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</si>
  <si>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</si>
  <si>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</si>
  <si>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</si>
  <si>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</si>
  <si>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</si>
  <si>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</si>
  <si>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</si>
  <si>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</si>
  <si>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</si>
  <si>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</si>
  <si>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</si>
  <si>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</si>
  <si>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</si>
  <si>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</si>
  <si>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</si>
  <si>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</si>
  <si>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</si>
  <si>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</si>
  <si>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</si>
  <si>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</si>
  <si>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</si>
  <si>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</si>
  <si>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</si>
  <si>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</si>
  <si>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</si>
  <si>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</si>
  <si>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</si>
  <si>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</si>
  <si>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</si>
  <si>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</si>
  <si>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</si>
  <si>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</si>
  <si>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</si>
  <si>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</si>
  <si>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</si>
  <si>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</si>
  <si>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</si>
  <si>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</si>
  <si>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</si>
  <si>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</si>
  <si>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</si>
  <si>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</si>
  <si>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</si>
  <si>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</si>
  <si>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</si>
  <si>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</si>
  <si>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</si>
  <si>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</si>
  <si>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</si>
  <si>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</si>
  <si>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</si>
  <si>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</si>
  <si>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</si>
  <si>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</si>
  <si>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</si>
  <si>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</si>
  <si>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</si>
  <si>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</si>
  <si>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</si>
  <si>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</si>
  <si>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</si>
  <si>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</si>
  <si>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</si>
  <si>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</si>
  <si>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</si>
  <si>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</si>
  <si>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</si>
  <si>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</si>
  <si>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</si>
  <si>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</si>
  <si>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</si>
  <si>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</si>
  <si>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</si>
  <si>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</si>
  <si>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</si>
  <si>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</si>
  <si>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</si>
  <si>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</si>
  <si>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</si>
  <si>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</si>
  <si>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</si>
  <si>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</si>
  <si>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</si>
  <si>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</si>
  <si>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</si>
  <si>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</si>
  <si>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</si>
  <si>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</si>
  <si>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</si>
  <si>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</si>
  <si>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</si>
  <si>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</si>
  <si>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</si>
  <si>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</si>
  <si>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</si>
  <si>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</si>
  <si>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</si>
  <si>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</si>
  <si>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</si>
  <si>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</si>
  <si>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</si>
  <si>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</si>
  <si>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</si>
  <si>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</si>
  <si>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</si>
  <si>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</si>
  <si>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</si>
  <si>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</si>
  <si>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</si>
  <si>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</si>
  <si>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</si>
  <si>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</si>
  <si>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</si>
  <si>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</si>
  <si>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</si>
  <si>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</si>
  <si>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</si>
  <si>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</si>
  <si>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</si>
  <si>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</si>
  <si>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</si>
  <si>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</si>
  <si>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</si>
  <si>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</si>
  <si>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</si>
  <si>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</si>
  <si>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</si>
  <si>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</si>
  <si>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</si>
  <si>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</si>
  <si>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</si>
  <si>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</si>
  <si>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</si>
  <si>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</si>
  <si>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</si>
  <si>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</si>
  <si>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</si>
  <si>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</si>
  <si>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</si>
  <si>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</si>
  <si>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</si>
  <si>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</si>
  <si>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</si>
  <si>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</si>
  <si>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</si>
  <si>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</si>
  <si>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</si>
  <si>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</si>
  <si>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</si>
  <si>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</si>
  <si>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</si>
  <si>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</si>
  <si>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</si>
  <si>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</si>
  <si>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</si>
  <si>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</si>
  <si>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</si>
  <si>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</si>
  <si>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</si>
  <si>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</si>
  <si>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</si>
  <si>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</si>
  <si>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</si>
  <si>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</si>
  <si>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</si>
  <si>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</si>
  <si>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</si>
  <si>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</si>
  <si>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</si>
  <si>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</si>
  <si>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</si>
  <si>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</si>
  <si>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</si>
  <si>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</si>
  <si>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</si>
  <si>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</si>
  <si>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</si>
  <si>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</si>
  <si>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</si>
  <si>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</si>
  <si>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</si>
  <si>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</si>
  <si>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</si>
  <si>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</si>
  <si>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</si>
  <si>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</si>
  <si>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</si>
  <si>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</si>
  <si>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</si>
  <si>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</si>
  <si>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</si>
  <si>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</si>
  <si>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</si>
  <si>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</si>
  <si>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</si>
  <si>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</si>
  <si>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</si>
  <si>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</si>
  <si>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</si>
  <si>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</si>
  <si>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</si>
  <si>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</si>
  <si>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</si>
  <si>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</si>
  <si>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</si>
  <si>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</si>
  <si>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</si>
  <si>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</si>
  <si>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</si>
  <si>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</si>
  <si>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</si>
  <si>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</si>
  <si>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</si>
  <si>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</si>
  <si>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</si>
  <si>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</si>
  <si>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</si>
  <si>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</si>
  <si>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</si>
  <si>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</si>
  <si>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</si>
  <si>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</si>
  <si>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</si>
  <si>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</si>
  <si>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</si>
  <si>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</si>
  <si>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</si>
  <si>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</si>
  <si>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</si>
  <si>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</si>
  <si>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</si>
  <si>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</si>
  <si>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</si>
  <si>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</si>
  <si>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</si>
  <si>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</si>
  <si>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</si>
  <si>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</si>
  <si>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</si>
  <si>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</si>
  <si>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</si>
  <si>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</si>
  <si>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</si>
  <si>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</si>
  <si>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</si>
  <si>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</si>
  <si>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</si>
  <si>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</si>
  <si>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</si>
  <si>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</si>
  <si>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</si>
  <si>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</si>
  <si>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</si>
  <si>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</si>
  <si>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</si>
  <si>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</si>
  <si>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</si>
  <si>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</si>
  <si>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</si>
  <si>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</si>
  <si>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</si>
  <si>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</si>
  <si>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</si>
  <si>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</si>
  <si>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</si>
  <si>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</si>
  <si>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</si>
  <si>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</si>
  <si>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</si>
  <si>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</si>
  <si>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</si>
  <si>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</si>
  <si>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</si>
  <si>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</si>
  <si>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</si>
  <si>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</si>
  <si>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</si>
  <si>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</si>
  <si>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</si>
  <si>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</si>
  <si>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</si>
  <si>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</si>
  <si>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</si>
  <si>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</si>
  <si>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</si>
  <si>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</si>
  <si>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</si>
  <si>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</si>
  <si>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</si>
  <si>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</si>
  <si>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</si>
  <si>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</si>
  <si>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</si>
  <si>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</si>
  <si>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</si>
  <si>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</si>
  <si>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</si>
  <si>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</si>
  <si>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</si>
  <si>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</si>
  <si>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</si>
  <si>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</si>
  <si>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</si>
  <si>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</si>
  <si>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</si>
  <si>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</si>
  <si>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</si>
  <si>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</si>
  <si>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</si>
  <si>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</si>
  <si>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</si>
  <si>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</si>
  <si>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</si>
  <si>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</si>
  <si>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</si>
  <si>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</si>
  <si>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</si>
  <si>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</si>
  <si>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</si>
  <si>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</si>
  <si>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</si>
  <si>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</si>
  <si>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</si>
  <si>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</si>
  <si>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</si>
  <si>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</si>
  <si>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</si>
  <si>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</si>
  <si>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</si>
  <si>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</si>
  <si>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</si>
  <si>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</si>
  <si>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</si>
  <si>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</si>
  <si>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</si>
  <si>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</si>
  <si>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</si>
  <si>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</si>
  <si>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</si>
  <si>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</si>
  <si>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</si>
  <si>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</si>
  <si>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</si>
  <si>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</si>
  <si>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</si>
  <si>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</si>
  <si>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</si>
  <si>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</si>
  <si>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</si>
  <si>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</si>
  <si>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</si>
  <si>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</si>
  <si>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</si>
  <si>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</si>
  <si>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</si>
  <si>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</si>
  <si>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</si>
  <si>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</si>
  <si>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</si>
  <si>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</si>
  <si>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</si>
  <si>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</si>
  <si>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</si>
  <si>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</si>
  <si>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</si>
  <si>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</si>
  <si>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</si>
  <si>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</si>
  <si>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</si>
  <si>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</si>
  <si>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</si>
  <si>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</si>
  <si>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</si>
  <si>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</si>
  <si>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</si>
  <si>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</si>
  <si>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</si>
  <si>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</si>
  <si>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</si>
  <si>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</si>
  <si>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</si>
  <si>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</si>
  <si>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</si>
  <si>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</si>
  <si>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</si>
  <si>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</si>
  <si>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</si>
  <si>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</si>
  <si>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</si>
  <si>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</si>
  <si>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</si>
  <si>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</si>
  <si>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</si>
  <si>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</si>
  <si>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</si>
  <si>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</si>
  <si>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</si>
  <si>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</si>
  <si>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</si>
  <si>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</si>
  <si>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</si>
  <si>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</si>
  <si>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</si>
  <si>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</si>
  <si>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</si>
  <si>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</si>
  <si>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</si>
  <si>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</si>
  <si>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</si>
  <si>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</si>
  <si>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</si>
  <si>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</si>
  <si>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</si>
  <si>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</si>
  <si>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</si>
  <si>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</si>
  <si>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</si>
  <si>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</si>
  <si>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</si>
  <si>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</si>
  <si>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</si>
  <si>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</si>
  <si>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</si>
  <si>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</si>
  <si>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</si>
  <si>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</si>
  <si>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</si>
  <si>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</si>
  <si>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</si>
  <si>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</si>
  <si>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</si>
  <si>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</si>
  <si>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</si>
  <si>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</si>
  <si>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</si>
  <si>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</si>
  <si>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</si>
  <si>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</si>
  <si>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</si>
  <si>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</si>
  <si>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</si>
  <si>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</si>
  <si>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</si>
  <si>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</si>
  <si>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</si>
  <si>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</si>
  <si>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</si>
  <si>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</si>
  <si>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</si>
  <si>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</si>
  <si>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</si>
  <si>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</si>
  <si>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</si>
  <si>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</si>
  <si>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</si>
  <si>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</si>
  <si>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</si>
  <si>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</si>
  <si>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</si>
  <si>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</si>
  <si>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</si>
  <si>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</si>
  <si>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</si>
  <si>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</si>
  <si>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</si>
  <si>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</si>
  <si>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</si>
  <si>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</si>
  <si>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</si>
  <si>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</si>
  <si>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</si>
  <si>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</si>
  <si>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</si>
  <si>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</si>
  <si>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</si>
  <si>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</si>
  <si>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</si>
  <si>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</si>
  <si>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</si>
  <si>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</si>
  <si>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</si>
  <si>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</si>
  <si>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</si>
  <si>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</si>
  <si>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</si>
  <si>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</si>
  <si>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</si>
  <si>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</si>
  <si>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</si>
  <si>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</si>
  <si>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</si>
  <si>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</si>
  <si>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</si>
  <si>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</si>
  <si>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</si>
  <si>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</si>
  <si>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</si>
  <si>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</si>
  <si>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</si>
  <si>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</si>
  <si>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</si>
  <si>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</si>
  <si>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</si>
  <si>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</si>
  <si>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</si>
  <si>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</si>
  <si>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</si>
  <si>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</si>
  <si>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</si>
  <si>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</si>
  <si>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</si>
  <si>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</si>
  <si>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</si>
  <si>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</si>
  <si>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</si>
  <si>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</si>
  <si>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</si>
  <si>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</si>
  <si>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</si>
  <si>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</si>
  <si>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</si>
  <si>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</si>
  <si>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</si>
  <si>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</si>
  <si>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</si>
  <si>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</si>
  <si>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</si>
  <si>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</si>
  <si>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</si>
  <si>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</si>
  <si>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</si>
  <si>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</si>
  <si>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</si>
  <si>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</si>
  <si>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</si>
  <si>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</si>
  <si>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</si>
  <si>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</si>
  <si>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</si>
  <si>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</si>
  <si>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</si>
  <si>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</si>
  <si>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</si>
  <si>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</si>
  <si>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</si>
  <si>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</si>
  <si>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</si>
  <si>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</si>
  <si>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</si>
  <si>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</si>
  <si>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</si>
  <si>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</si>
  <si>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</si>
  <si>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</si>
  <si>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</si>
  <si>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</si>
  <si>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</si>
  <si>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</si>
  <si>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</si>
  <si>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</si>
  <si>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</si>
  <si>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</si>
  <si>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</si>
  <si>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</si>
  <si>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</si>
  <si>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</si>
  <si>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</si>
  <si>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</si>
  <si>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</si>
  <si>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</si>
  <si>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</si>
  <si>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</si>
  <si>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</si>
  <si>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</si>
  <si>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</si>
  <si>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</si>
  <si>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</si>
  <si>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</si>
  <si>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</si>
  <si>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</si>
  <si>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</si>
  <si>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</si>
  <si>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</si>
  <si>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</si>
  <si>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</si>
  <si>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</si>
  <si>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</si>
  <si>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</si>
  <si>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</si>
  <si>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</si>
  <si>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</si>
  <si>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</si>
  <si>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</si>
  <si>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</si>
  <si>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</si>
  <si>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</si>
  <si>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</si>
  <si>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</si>
  <si>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</si>
  <si>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</si>
  <si>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</si>
  <si>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</si>
  <si>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</si>
  <si>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</si>
  <si>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</si>
  <si>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</si>
  <si>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</si>
  <si>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</si>
  <si>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</si>
  <si>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</si>
  <si>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</si>
  <si>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</si>
  <si>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</si>
  <si>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</si>
  <si>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</si>
  <si>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</si>
  <si>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</si>
  <si>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</si>
  <si>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</si>
  <si>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</si>
  <si>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</si>
  <si>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</si>
  <si>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</si>
  <si>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</si>
  <si>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</si>
  <si>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</si>
  <si>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</si>
  <si>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</si>
  <si>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</si>
  <si>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</si>
  <si>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</si>
  <si>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</si>
  <si>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</si>
  <si>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</si>
  <si>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</si>
  <si>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</si>
  <si>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</si>
  <si>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</si>
  <si>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</si>
  <si>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</si>
  <si>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</si>
  <si>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</si>
  <si>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</si>
  <si>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</si>
  <si>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</si>
  <si>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</si>
  <si>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</si>
  <si>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</si>
  <si>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</si>
  <si>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</si>
  <si>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</si>
  <si>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</si>
  <si>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</si>
  <si>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</si>
  <si>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</si>
  <si>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</si>
  <si>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</si>
  <si>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</si>
  <si>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</si>
  <si>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</si>
  <si>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</si>
  <si>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</si>
  <si>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</si>
  <si>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</si>
  <si>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</si>
  <si>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</si>
  <si>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</si>
  <si>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</si>
  <si>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</si>
  <si>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</si>
  <si>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</si>
  <si>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</si>
  <si>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</si>
  <si>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</si>
  <si>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</si>
  <si>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</si>
  <si>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</si>
  <si>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</si>
  <si>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</si>
  <si>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</si>
  <si>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</si>
  <si>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</si>
  <si>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</si>
  <si>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</si>
  <si>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</si>
  <si>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</si>
  <si>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</si>
  <si>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</si>
  <si>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</si>
  <si>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</si>
  <si>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</si>
  <si>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</si>
  <si>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</si>
  <si>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</si>
  <si>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</si>
  <si>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</si>
  <si>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</si>
  <si>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</si>
  <si>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</si>
  <si>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</si>
  <si>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</si>
  <si>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</si>
  <si>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</si>
  <si>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</si>
  <si>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</si>
  <si>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</si>
  <si>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</si>
  <si>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</si>
  <si>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</si>
  <si>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</si>
  <si>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</si>
  <si>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</si>
  <si>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</si>
  <si>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</si>
  <si>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</si>
  <si>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</si>
  <si>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</si>
  <si>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</si>
  <si>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</si>
  <si>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</si>
  <si>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</si>
  <si>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</si>
  <si>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</si>
  <si>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</si>
  <si>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</si>
  <si>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</si>
  <si>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</si>
  <si>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</si>
  <si>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</si>
  <si>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</si>
  <si>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</si>
  <si>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</si>
  <si>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</si>
  <si>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</si>
  <si>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</si>
  <si>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</si>
  <si>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</si>
  <si>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</si>
  <si>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</si>
  <si>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</si>
  <si>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</si>
  <si>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</si>
  <si>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</si>
  <si>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</si>
  <si>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</si>
  <si>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</si>
  <si>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</si>
  <si>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</si>
  <si>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</si>
  <si>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</si>
  <si>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</si>
  <si>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</si>
  <si>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</si>
  <si>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</si>
  <si>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</si>
  <si>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</si>
  <si>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</si>
  <si>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</si>
  <si>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</si>
  <si>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</si>
  <si>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</si>
  <si>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</si>
  <si>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</si>
  <si>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</si>
  <si>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</si>
  <si>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</si>
  <si>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</si>
  <si>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</si>
  <si>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</si>
  <si>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</si>
  <si>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</si>
  <si>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</si>
  <si>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</si>
  <si>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</si>
  <si>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</si>
  <si>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</si>
  <si>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</si>
  <si>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</si>
  <si>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</si>
  <si>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</si>
  <si>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</si>
  <si>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</si>
  <si>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</si>
  <si>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</si>
  <si>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</si>
  <si>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</si>
  <si>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</si>
  <si>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</si>
  <si>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</si>
  <si>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</si>
  <si>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</si>
  <si>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</si>
  <si>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</si>
  <si>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</si>
  <si>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</si>
  <si>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</si>
  <si>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</si>
  <si>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</si>
  <si>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</si>
  <si>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</si>
  <si>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</si>
  <si>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</si>
  <si>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</si>
  <si>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</si>
  <si>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</si>
  <si>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</si>
  <si>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</si>
  <si>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</si>
  <si>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</si>
  <si>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</si>
  <si>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</si>
  <si>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</si>
  <si>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</si>
  <si>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</si>
  <si>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</si>
  <si>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</si>
  <si>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</si>
  <si>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</si>
  <si>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</si>
  <si>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</si>
  <si>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</si>
  <si>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</si>
  <si>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</si>
  <si>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</si>
  <si>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</si>
  <si>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</si>
  <si>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</si>
  <si>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</si>
  <si>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</si>
  <si>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</si>
  <si>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</si>
  <si>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</si>
  <si>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</si>
  <si>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</si>
  <si>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</si>
  <si>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</si>
  <si>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</si>
  <si>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</si>
  <si>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</si>
  <si>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</si>
  <si>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</si>
  <si>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</si>
  <si>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</si>
  <si>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</si>
  <si>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</si>
  <si>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</si>
  <si>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</si>
  <si>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</si>
  <si>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</si>
  <si>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</si>
  <si>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</si>
  <si>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</si>
  <si>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</si>
  <si>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</si>
  <si>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</si>
  <si>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</si>
  <si>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</si>
  <si>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</si>
  <si>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</si>
  <si>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</si>
  <si>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</si>
  <si>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</si>
  <si>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</si>
  <si>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</si>
  <si>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</si>
  <si>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</si>
  <si>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</si>
  <si>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</si>
  <si>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</si>
  <si>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</si>
  <si>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</si>
  <si>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</si>
  <si>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</si>
  <si>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</si>
  <si>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</si>
  <si>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</si>
  <si>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</si>
  <si>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</si>
  <si>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</si>
  <si>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</si>
  <si>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</si>
  <si>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</si>
  <si>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</si>
  <si>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</si>
  <si>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</si>
  <si>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</si>
  <si>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</si>
  <si>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</si>
  <si>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</si>
  <si>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</si>
  <si>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</si>
  <si>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</si>
  <si>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</si>
  <si>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</si>
  <si>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</si>
  <si>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</si>
  <si>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</si>
  <si>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</si>
  <si>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</si>
  <si>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</si>
  <si>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</si>
  <si>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</si>
  <si>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</si>
  <si>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</si>
  <si>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</si>
  <si>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</si>
  <si>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</si>
  <si>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</si>
  <si>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</si>
  <si>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</si>
  <si>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</si>
  <si>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</si>
  <si>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</si>
  <si>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</si>
  <si>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</si>
  <si>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</si>
  <si>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</si>
  <si>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</si>
  <si>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</si>
  <si>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</si>
  <si>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</si>
  <si>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</si>
  <si>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</si>
  <si>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</si>
  <si>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</si>
  <si>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</si>
  <si>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</si>
  <si>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</si>
  <si>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</si>
  <si>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</si>
  <si>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</si>
  <si>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</si>
  <si>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</si>
  <si>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</si>
  <si>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</si>
  <si>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</si>
  <si>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</si>
  <si>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</si>
  <si>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</si>
  <si>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</si>
  <si>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</si>
  <si>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</si>
  <si>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</si>
  <si>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</si>
  <si>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</si>
  <si>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</si>
  <si>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</si>
  <si>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</si>
  <si>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</si>
  <si>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</si>
  <si>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</si>
  <si>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</si>
  <si>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</si>
  <si>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</si>
  <si>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</si>
  <si>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</si>
  <si>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</si>
  <si>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</si>
  <si>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</si>
  <si>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</si>
  <si>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</si>
  <si>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</si>
  <si>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</si>
  <si>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</si>
  <si>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</si>
  <si>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</si>
  <si>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</si>
  <si>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</si>
  <si>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</si>
  <si>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</si>
  <si>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</si>
  <si>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</si>
  <si>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</si>
  <si>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</si>
  <si>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</si>
  <si>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</si>
  <si>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</si>
  <si>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</si>
  <si>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</si>
  <si>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</si>
  <si>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</si>
  <si>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</si>
  <si>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</si>
  <si>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</si>
  <si>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</si>
  <si>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</si>
  <si>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</si>
  <si>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</si>
  <si>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</si>
  <si>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</si>
  <si>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</si>
  <si>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</si>
  <si>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</si>
  <si>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</si>
  <si>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</si>
  <si>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</si>
  <si>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</si>
  <si>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</si>
  <si>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</si>
  <si>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</si>
  <si>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</si>
  <si>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</si>
  <si>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</si>
  <si>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</si>
  <si>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</si>
  <si>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</si>
  <si>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</si>
  <si>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</si>
  <si>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</si>
  <si>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</si>
  <si>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</si>
  <si>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</si>
  <si>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</si>
  <si>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</si>
  <si>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</si>
  <si>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</si>
  <si>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</si>
  <si>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</si>
  <si>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</si>
  <si>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</si>
  <si>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</si>
  <si>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</si>
  <si>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</si>
  <si>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</si>
  <si>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</si>
  <si>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</si>
  <si>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</si>
  <si>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</si>
  <si>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</si>
  <si>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</si>
  <si>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</si>
  <si>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</si>
  <si>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</si>
  <si>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</si>
  <si>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</si>
  <si>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</si>
  <si>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</si>
  <si>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</si>
  <si>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</si>
  <si>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</si>
  <si>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</si>
  <si>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</si>
  <si>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</si>
  <si>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</si>
  <si>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</si>
  <si>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</si>
  <si>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</si>
  <si>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</si>
  <si>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</si>
  <si>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</si>
  <si>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</si>
  <si>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</si>
  <si>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</si>
  <si>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</si>
  <si>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</si>
  <si>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</si>
  <si>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</si>
  <si>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</si>
  <si>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</si>
  <si>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</si>
  <si>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</si>
  <si>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</si>
  <si>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</si>
  <si>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</si>
  <si>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</si>
  <si>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</si>
  <si>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</si>
  <si>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</si>
  <si>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</si>
  <si>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</si>
  <si>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</si>
  <si>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</si>
  <si>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</si>
  <si>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</si>
  <si>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</si>
  <si>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</si>
  <si>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</si>
  <si>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</si>
  <si>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</si>
  <si>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</si>
  <si>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</si>
  <si>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</si>
  <si>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</si>
  <si>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</si>
  <si>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</si>
  <si>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</si>
  <si>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</si>
  <si>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</si>
  <si>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</si>
  <si>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</si>
  <si>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</si>
  <si>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</si>
  <si>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</si>
  <si>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</si>
  <si>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</si>
  <si>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</si>
  <si>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</si>
  <si>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</si>
  <si>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</si>
  <si>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</si>
  <si>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</si>
  <si>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</si>
  <si>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</si>
  <si>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</si>
  <si>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</si>
  <si>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</si>
  <si>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</si>
  <si>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</si>
  <si>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</si>
  <si>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</si>
  <si>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</si>
  <si>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</si>
  <si>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</si>
  <si>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</si>
  <si>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</si>
  <si>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</si>
  <si>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</si>
  <si>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</si>
  <si>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</si>
  <si>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</si>
  <si>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</si>
  <si>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</si>
  <si>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</si>
  <si>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</si>
  <si>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</si>
  <si>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</si>
  <si>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</si>
  <si>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</si>
  <si>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</si>
  <si>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</si>
  <si>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</si>
  <si>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</si>
  <si>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</si>
  <si>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</si>
  <si>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</si>
  <si>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</si>
  <si>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</si>
  <si>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</si>
  <si>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</si>
  <si>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</si>
  <si>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</si>
  <si>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</si>
  <si>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</si>
  <si>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</si>
  <si>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</si>
  <si>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</si>
  <si>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</si>
  <si>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</si>
  <si>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</si>
  <si>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</si>
  <si>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</si>
  <si>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</si>
  <si>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</si>
  <si>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</si>
  <si>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</si>
  <si>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</si>
  <si>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</si>
  <si>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</si>
  <si>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</si>
  <si>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</si>
  <si>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</si>
  <si>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</si>
  <si>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</si>
  <si>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</si>
  <si>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</si>
  <si>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</si>
  <si>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</si>
  <si>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</si>
  <si>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</si>
  <si>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</si>
  <si>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</si>
  <si>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</si>
  <si>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</si>
  <si>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</si>
  <si>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</si>
  <si>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</si>
  <si>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</si>
  <si>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</si>
  <si>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</si>
  <si>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</si>
  <si>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</si>
  <si>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</si>
  <si>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</si>
  <si>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</si>
  <si>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</si>
  <si>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</si>
  <si>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</si>
  <si>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</si>
  <si>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</si>
  <si>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</si>
  <si>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</si>
  <si>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</si>
  <si>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</si>
  <si>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</si>
  <si>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</si>
  <si>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</si>
  <si>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</si>
  <si>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</si>
  <si>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</si>
  <si>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</si>
  <si>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</si>
  <si>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</si>
  <si>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</si>
  <si>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</si>
  <si>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</si>
  <si>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</si>
  <si>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</si>
  <si>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</si>
  <si>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</si>
  <si>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</si>
  <si>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</si>
  <si>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</si>
  <si>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</si>
  <si>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</si>
  <si>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</si>
  <si>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</si>
  <si>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</si>
  <si>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</si>
  <si>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</si>
  <si>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</si>
  <si>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</si>
  <si>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</si>
  <si>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</si>
  <si>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</si>
  <si>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</si>
  <si>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</si>
  <si>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</si>
  <si>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</si>
  <si>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</si>
  <si>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</si>
  <si>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</si>
  <si>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</si>
  <si>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</si>
  <si>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</si>
  <si>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</si>
  <si>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</si>
  <si>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</si>
  <si>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</si>
  <si>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</si>
  <si>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</si>
  <si>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</si>
  <si>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</si>
  <si>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</si>
  <si>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</si>
  <si>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</si>
  <si>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</si>
  <si>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</si>
  <si>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</si>
  <si>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</si>
  <si>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</si>
  <si>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</si>
  <si>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</si>
  <si>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</si>
  <si>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</si>
  <si>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</si>
  <si>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</si>
  <si>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</si>
  <si>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</si>
  <si>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</si>
  <si>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</si>
  <si>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</si>
  <si>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</si>
  <si>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</si>
  <si>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</si>
  <si>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</si>
  <si>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</si>
  <si>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</si>
  <si>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</si>
  <si>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</si>
  <si>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</si>
  <si>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</si>
  <si>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</si>
  <si>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</si>
  <si>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</si>
  <si>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</si>
  <si>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</si>
  <si>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</si>
  <si>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</si>
  <si>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</si>
  <si>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</si>
  <si>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</si>
  <si>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</si>
  <si>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</si>
  <si>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</si>
  <si>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</si>
  <si>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</si>
  <si>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</si>
  <si>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</si>
  <si>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</si>
  <si>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</si>
  <si>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</si>
  <si>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</si>
  <si>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</si>
  <si>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</si>
  <si>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</si>
  <si>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</si>
  <si>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</si>
  <si>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</si>
  <si>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</si>
  <si>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</si>
  <si>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</si>
  <si>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</si>
  <si>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</si>
  <si>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</si>
  <si>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</si>
  <si>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</si>
  <si>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</si>
  <si>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</si>
  <si>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</si>
  <si>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</si>
  <si>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</si>
  <si>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</si>
  <si>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</si>
  <si>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</si>
  <si>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</si>
  <si>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</si>
  <si>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</si>
  <si>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</si>
  <si>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</si>
  <si>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</si>
  <si>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</si>
  <si>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</si>
  <si>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</si>
  <si>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</si>
  <si>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</si>
  <si>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</si>
  <si>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</si>
  <si>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</si>
  <si>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</si>
  <si>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</si>
  <si>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</si>
  <si>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</si>
  <si>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</si>
  <si>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</si>
  <si>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</si>
  <si>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</si>
  <si>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</si>
  <si>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</si>
  <si>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</si>
  <si>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</si>
  <si>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</si>
  <si>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</si>
  <si>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</si>
  <si>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</si>
  <si>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</si>
  <si>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</si>
  <si>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</si>
  <si>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</si>
  <si>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</si>
  <si>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</si>
  <si>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</si>
  <si>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</si>
  <si>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</si>
  <si>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</si>
  <si>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</si>
  <si>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</si>
  <si>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</si>
  <si>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</si>
  <si>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</si>
  <si>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</si>
  <si>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</si>
  <si>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</si>
  <si>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</si>
  <si>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</si>
  <si>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</si>
  <si>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</si>
  <si>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</si>
  <si>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</si>
  <si>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</si>
  <si>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</si>
  <si>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</si>
  <si>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</si>
  <si>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</si>
  <si>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</si>
  <si>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</si>
  <si>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</si>
  <si>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</si>
  <si>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</si>
  <si>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</si>
  <si>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</si>
  <si>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</si>
  <si>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</si>
  <si>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</si>
  <si>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</si>
  <si>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</si>
  <si>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</si>
  <si>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</si>
  <si>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</si>
  <si>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</si>
  <si>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</si>
  <si>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</si>
  <si>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</si>
  <si>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</si>
  <si>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</si>
  <si>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</si>
  <si>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</si>
  <si>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</si>
  <si>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</si>
  <si>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</si>
  <si>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</si>
  <si>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</si>
  <si>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</si>
  <si>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</si>
  <si>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</si>
  <si>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</si>
  <si>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</si>
  <si>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</si>
  <si>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</si>
  <si>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</si>
  <si>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</si>
  <si>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</si>
  <si>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</si>
  <si>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</si>
  <si>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</si>
  <si>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</si>
  <si>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</si>
  <si>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</si>
  <si>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</si>
  <si>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</si>
  <si>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</si>
  <si>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</si>
  <si>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</si>
  <si>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</si>
  <si>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</si>
  <si>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</si>
  <si>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</si>
  <si>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</si>
  <si>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</si>
  <si>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</si>
  <si>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</si>
  <si>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</si>
  <si>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</si>
  <si>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</si>
  <si>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</si>
  <si>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</si>
  <si>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</si>
  <si>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</si>
  <si>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</si>
  <si>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</si>
  <si>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</si>
  <si>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</si>
  <si>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</si>
  <si>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</si>
  <si>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</si>
  <si>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</si>
  <si>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</si>
  <si>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</si>
  <si>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</si>
  <si>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</si>
  <si>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</si>
  <si>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</si>
  <si>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</si>
  <si>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</si>
  <si>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</si>
  <si>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</si>
  <si>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</si>
  <si>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</si>
  <si>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</si>
  <si>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</si>
  <si>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</si>
  <si>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</si>
  <si>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</si>
  <si>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</si>
  <si>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</si>
  <si>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</si>
  <si>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</si>
  <si>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</si>
  <si>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</si>
  <si>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</si>
  <si>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</si>
  <si>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</si>
  <si>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</si>
  <si>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</si>
  <si>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</si>
  <si>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</si>
  <si>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</si>
  <si>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</si>
  <si>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</si>
  <si>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</si>
  <si>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</si>
  <si>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</si>
  <si>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</si>
  <si>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</si>
  <si>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</si>
  <si>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</si>
  <si>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</si>
  <si>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</si>
  <si>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</si>
  <si>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</si>
  <si>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</si>
  <si>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</si>
  <si>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</si>
  <si>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</si>
  <si>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</si>
  <si>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</si>
  <si>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</si>
  <si>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</si>
  <si>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</si>
  <si>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</si>
  <si>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</si>
  <si>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</si>
  <si>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</si>
  <si>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</si>
  <si>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</si>
  <si>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</si>
  <si>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</si>
  <si>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</si>
  <si>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</si>
  <si>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</si>
  <si>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</si>
  <si>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</si>
  <si>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</si>
  <si>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</si>
  <si>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</si>
  <si>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</si>
  <si>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</si>
  <si>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</si>
  <si>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</si>
  <si>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</si>
  <si>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</si>
  <si>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</si>
  <si>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</si>
  <si>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</si>
  <si>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</si>
  <si>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</si>
  <si>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</si>
  <si>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</si>
  <si>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</si>
  <si>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</si>
  <si>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</si>
  <si>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</si>
  <si>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</si>
  <si>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</si>
  <si>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</si>
  <si>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</si>
  <si>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</si>
  <si>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</si>
  <si>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</si>
  <si>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</si>
  <si>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</si>
  <si>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</si>
  <si>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</si>
  <si>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</si>
  <si>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</si>
  <si>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</si>
  <si>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</si>
  <si>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</si>
  <si>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</si>
  <si>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</si>
  <si>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</si>
  <si>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</si>
  <si>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</si>
  <si>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</si>
  <si>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</si>
  <si>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</si>
  <si>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</si>
  <si>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</si>
  <si>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</si>
  <si>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</si>
  <si>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</si>
  <si>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</si>
  <si>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</si>
  <si>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</si>
  <si>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</si>
  <si>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</si>
  <si>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</si>
  <si>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</si>
  <si>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</si>
  <si>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</si>
  <si>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</si>
  <si>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</si>
  <si>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</si>
  <si>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</si>
  <si>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</si>
  <si>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</si>
  <si>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</si>
  <si>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</si>
  <si>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</si>
  <si>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</si>
  <si>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</si>
  <si>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</si>
  <si>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</si>
  <si>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</si>
  <si>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</si>
  <si>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</si>
  <si>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</si>
  <si>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</si>
  <si>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</si>
  <si>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</si>
  <si>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</si>
  <si>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</si>
  <si>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</si>
  <si>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</si>
  <si>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</si>
  <si>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</si>
  <si>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</si>
  <si>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</si>
  <si>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</si>
  <si>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</si>
  <si>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</si>
  <si>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</si>
  <si>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</si>
  <si>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</si>
  <si>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</si>
  <si>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</si>
  <si>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</si>
  <si>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</si>
  <si>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</si>
  <si>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</si>
  <si>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</si>
  <si>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</si>
  <si>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</si>
  <si>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</si>
  <si>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</si>
  <si>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</si>
  <si>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</si>
  <si>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</si>
  <si>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</si>
  <si>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</si>
  <si>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</si>
  <si>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</si>
  <si>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</si>
  <si>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</si>
  <si>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</si>
  <si>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</si>
  <si>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</si>
  <si>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</si>
  <si>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</si>
  <si>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</si>
  <si>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</si>
  <si>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</si>
  <si>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</si>
  <si>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</si>
  <si>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</si>
  <si>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</si>
  <si>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</si>
  <si>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</si>
  <si>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</si>
  <si>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</si>
  <si>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</si>
  <si>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</si>
  <si>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</si>
  <si>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</si>
  <si>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</si>
  <si>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</si>
  <si>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</si>
  <si>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</si>
  <si>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</si>
  <si>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</si>
  <si>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</si>
  <si>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</si>
  <si>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</si>
  <si>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</si>
  <si>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</si>
  <si>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</si>
  <si>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</si>
  <si>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</si>
  <si>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</si>
  <si>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</si>
  <si>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</si>
  <si>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</si>
  <si>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</si>
  <si>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</si>
  <si>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</si>
  <si>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</si>
  <si>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</si>
  <si>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</si>
  <si>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</si>
  <si>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</si>
  <si>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</si>
  <si>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</si>
  <si>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</si>
  <si>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</si>
  <si>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</si>
  <si>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</si>
  <si>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</si>
  <si>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</si>
  <si>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</si>
  <si>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</si>
  <si>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</si>
  <si>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</si>
  <si>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</si>
  <si>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</si>
  <si>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</si>
  <si>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</si>
  <si>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</si>
  <si>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</si>
  <si>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</si>
  <si>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</si>
  <si>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</si>
  <si>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</si>
  <si>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</si>
  <si>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</si>
  <si>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</si>
  <si>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</si>
  <si>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</si>
  <si>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</si>
  <si>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</si>
  <si>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</si>
  <si>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</si>
  <si>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</si>
  <si>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</si>
  <si>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</si>
  <si>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</si>
  <si>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</si>
  <si>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</si>
  <si>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</si>
  <si>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</si>
  <si>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</si>
  <si>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</si>
  <si>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</si>
  <si>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</si>
  <si>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</si>
  <si>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</si>
  <si>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</si>
  <si>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</si>
  <si>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</si>
  <si>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</si>
  <si>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</si>
  <si>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</si>
  <si>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</si>
  <si>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</si>
  <si>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</si>
  <si>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</si>
  <si>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</si>
  <si>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</si>
  <si>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</si>
  <si>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</si>
  <si>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</si>
  <si>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</si>
  <si>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</si>
  <si>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</si>
  <si>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</si>
  <si>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</si>
  <si>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</si>
  <si>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</si>
  <si>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</si>
  <si>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</si>
  <si>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</si>
  <si>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</si>
  <si>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</si>
  <si>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</si>
  <si>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</si>
  <si>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</si>
  <si>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</si>
  <si>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</si>
  <si>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</si>
  <si>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</si>
  <si>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</si>
  <si>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</si>
  <si>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</si>
  <si>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</si>
  <si>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</si>
  <si>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</si>
  <si>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</si>
  <si>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</si>
  <si>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</si>
  <si>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</si>
  <si>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</si>
  <si>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</si>
  <si>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</si>
  <si>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</si>
  <si>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</si>
  <si>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</si>
  <si>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</si>
  <si>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</si>
  <si>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</si>
  <si>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</si>
  <si>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</si>
  <si>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</si>
  <si>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</si>
  <si>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</si>
  <si>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</si>
  <si>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</si>
  <si>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</si>
  <si>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</si>
  <si>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</si>
  <si>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</si>
  <si>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</si>
  <si>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</si>
  <si>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</si>
  <si>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</si>
  <si>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</si>
  <si>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</si>
  <si>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</si>
  <si>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</si>
  <si>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</si>
  <si>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</si>
  <si>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</si>
  <si>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</si>
  <si>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</si>
  <si>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</si>
  <si>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</si>
  <si>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</si>
  <si>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</si>
  <si>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</si>
  <si>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</si>
  <si>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</si>
  <si>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</si>
  <si>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</si>
  <si>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</si>
  <si>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</si>
  <si>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</si>
  <si>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</si>
  <si>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</si>
  <si>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</si>
  <si>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</si>
  <si>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</si>
  <si>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</si>
  <si>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</si>
  <si>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</si>
  <si>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</si>
  <si>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</si>
  <si>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</si>
  <si>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</si>
  <si>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</si>
  <si>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</si>
  <si>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</si>
  <si>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</si>
  <si>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</si>
  <si>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</si>
  <si>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</si>
  <si>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</si>
  <si>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</si>
  <si>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</si>
  <si>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</si>
  <si>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</si>
  <si>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</si>
  <si>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</si>
  <si>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</si>
  <si>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</si>
  <si>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</si>
  <si>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</si>
  <si>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</si>
  <si>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</si>
  <si>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</si>
  <si>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</si>
  <si>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</si>
  <si>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</si>
  <si>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</si>
  <si>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</si>
  <si>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</si>
  <si>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</si>
  <si>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</si>
  <si>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</si>
  <si>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</si>
  <si>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</si>
  <si>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</si>
  <si>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</si>
  <si>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</si>
  <si>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</si>
  <si>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</si>
  <si>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</si>
  <si>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</si>
  <si>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</si>
  <si>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</si>
  <si>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</si>
  <si>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</si>
  <si>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</si>
  <si>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</si>
  <si>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</si>
  <si>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</si>
  <si>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</si>
  <si>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</si>
  <si>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</si>
  <si>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</si>
  <si>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</si>
  <si>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</si>
  <si>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</si>
  <si>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</si>
  <si>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</si>
  <si>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</si>
  <si>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</si>
  <si>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</si>
  <si>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</si>
  <si>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</si>
  <si>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</si>
  <si>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</si>
  <si>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</si>
  <si>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</si>
  <si>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</si>
  <si>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</si>
  <si>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</si>
  <si>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</si>
  <si>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</si>
  <si>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</si>
  <si>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</si>
  <si>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</si>
  <si>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</si>
  <si>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</si>
  <si>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</si>
  <si>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</si>
  <si>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</si>
  <si>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</si>
  <si>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</si>
  <si>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</si>
  <si>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</si>
  <si>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</si>
  <si>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</si>
  <si>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</si>
  <si>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</si>
  <si>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</si>
  <si>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</si>
  <si>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</si>
  <si>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</si>
  <si>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</si>
  <si>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</si>
  <si>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</si>
  <si>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</si>
  <si>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</si>
  <si>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</si>
  <si>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</si>
  <si>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</si>
  <si>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</si>
  <si>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</si>
  <si>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</si>
  <si>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</si>
  <si>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</si>
  <si>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</si>
  <si>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</si>
  <si>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</si>
  <si>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</si>
  <si>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</si>
  <si>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</si>
  <si>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</si>
  <si>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</si>
  <si>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</si>
  <si>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</si>
  <si>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</si>
  <si>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</si>
  <si>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</si>
  <si>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</si>
  <si>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</si>
  <si>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</si>
  <si>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</si>
  <si>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</si>
  <si>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</si>
  <si>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</si>
  <si>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</si>
  <si>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</si>
  <si>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</si>
  <si>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</si>
  <si>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</si>
  <si>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</si>
  <si>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</si>
  <si>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</si>
  <si>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</si>
  <si>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</si>
  <si>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</si>
  <si>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</si>
  <si>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</si>
  <si>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</si>
  <si>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</si>
  <si>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</si>
  <si>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</si>
  <si>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</si>
  <si>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</si>
  <si>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</si>
  <si>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</si>
  <si>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</si>
  <si>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</si>
  <si>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</si>
  <si>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</si>
  <si>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</si>
  <si>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</si>
  <si>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</si>
  <si>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</si>
  <si>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</si>
  <si>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</si>
  <si>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</si>
  <si>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</si>
  <si>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</si>
  <si>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</si>
  <si>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</si>
  <si>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</si>
  <si>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</si>
  <si>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</si>
  <si>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</si>
  <si>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</si>
  <si>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</si>
  <si>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</si>
  <si>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</si>
  <si>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</si>
  <si>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</si>
  <si>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</si>
  <si>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</si>
  <si>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</si>
  <si>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</si>
  <si>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</si>
  <si>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</si>
  <si>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</si>
  <si>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</si>
  <si>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</si>
  <si>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</si>
  <si>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</si>
  <si>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</si>
  <si>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</si>
  <si>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</si>
  <si>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</si>
  <si>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</si>
  <si>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</si>
  <si>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</si>
  <si>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</si>
  <si>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</si>
  <si>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</si>
  <si>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</si>
  <si>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</si>
  <si>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</si>
  <si>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</si>
  <si>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</si>
  <si>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</si>
  <si>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</si>
  <si>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</si>
  <si>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</si>
  <si>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</si>
  <si>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</si>
  <si>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</si>
  <si>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</si>
  <si>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</si>
  <si>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</si>
  <si>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</si>
  <si>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</si>
  <si>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</si>
  <si>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</si>
  <si>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</si>
  <si>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</si>
  <si>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</si>
  <si>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</si>
  <si>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</si>
  <si>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</si>
  <si>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</si>
  <si>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</si>
  <si>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</si>
  <si>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</si>
  <si>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</si>
  <si>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</si>
  <si>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</si>
  <si>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</si>
  <si>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</si>
  <si>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</si>
  <si>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</si>
  <si>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</si>
  <si>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</si>
  <si>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</si>
  <si>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</si>
  <si>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</si>
  <si>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</si>
  <si>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</si>
  <si>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</si>
  <si>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</si>
  <si>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</si>
  <si>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</si>
  <si>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</si>
  <si>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</si>
  <si>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</si>
  <si>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</si>
  <si>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</si>
  <si>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</si>
  <si>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</si>
  <si>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</si>
  <si>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</si>
  <si>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</si>
  <si>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</si>
  <si>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</si>
  <si>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</si>
  <si>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</si>
  <si>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</si>
  <si>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</si>
  <si>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</si>
  <si>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</si>
  <si>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</si>
  <si>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</si>
  <si>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</si>
  <si>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</si>
  <si>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</si>
  <si>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</si>
  <si>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</si>
  <si>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</si>
  <si>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</si>
  <si>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</si>
  <si>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</si>
  <si>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</si>
  <si>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</si>
  <si>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</si>
  <si>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</si>
  <si>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</si>
  <si>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</si>
  <si>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</si>
  <si>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</si>
  <si>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</si>
  <si>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</si>
  <si>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</si>
  <si>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</si>
  <si>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</si>
  <si>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</si>
  <si>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</si>
  <si>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</si>
  <si>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</si>
  <si>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</si>
  <si>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</si>
  <si>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</si>
  <si>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</si>
  <si>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</si>
  <si>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</si>
  <si>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</si>
  <si>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</si>
  <si>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</si>
  <si>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</si>
  <si>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</si>
  <si>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</si>
  <si>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</si>
  <si>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</si>
  <si>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</si>
  <si>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</si>
  <si>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</si>
  <si>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</si>
  <si>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</si>
  <si>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</si>
  <si>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</si>
  <si>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</si>
  <si>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</si>
  <si>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</si>
  <si>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</si>
  <si>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</si>
  <si>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</si>
  <si>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</si>
  <si>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</si>
  <si>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</si>
  <si>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</si>
  <si>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</si>
  <si>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</si>
  <si>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</si>
  <si>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</si>
  <si>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</si>
  <si>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</si>
  <si>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</si>
  <si>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</si>
  <si>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</si>
  <si>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</si>
  <si>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</si>
  <si>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</si>
  <si>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</si>
  <si>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</si>
  <si>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</si>
  <si>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</si>
  <si>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</si>
  <si>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</si>
  <si>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</si>
  <si>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</si>
  <si>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</si>
  <si>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</si>
  <si>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</si>
  <si>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</si>
  <si>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</si>
  <si>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</si>
  <si>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</si>
  <si>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</si>
  <si>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</si>
  <si>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</si>
  <si>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</si>
  <si>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</si>
  <si>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</si>
  <si>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</si>
  <si>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</si>
  <si>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</si>
  <si>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</si>
  <si>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</si>
  <si>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</si>
  <si>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</si>
  <si>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</si>
  <si>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</si>
  <si>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</si>
  <si>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</si>
  <si>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</si>
  <si>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</si>
  <si>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</si>
  <si>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</si>
  <si>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</si>
  <si>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</si>
  <si>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</si>
  <si>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</si>
  <si>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</si>
  <si>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</si>
  <si>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</si>
  <si>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</si>
  <si>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</si>
  <si>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</si>
  <si>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</si>
  <si>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</si>
  <si>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</si>
  <si>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</si>
  <si>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</si>
  <si>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</si>
  <si>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</si>
  <si>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</si>
  <si>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</si>
  <si>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</si>
  <si>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</si>
  <si>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</si>
  <si>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</si>
  <si>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</si>
  <si>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</si>
  <si>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</si>
  <si>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</si>
  <si>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</si>
  <si>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</si>
  <si>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</si>
  <si>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</si>
  <si>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</si>
  <si>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</si>
  <si>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</si>
  <si>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</si>
  <si>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</si>
  <si>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</si>
  <si>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</si>
  <si>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</si>
  <si>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</si>
  <si>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</si>
  <si>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</si>
  <si>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</si>
  <si>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</si>
  <si>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</si>
  <si>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</si>
  <si>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</si>
  <si>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</si>
  <si>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</si>
  <si>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</si>
  <si>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</si>
  <si>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</si>
  <si>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</si>
  <si>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</si>
  <si>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</si>
  <si>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</si>
  <si>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</si>
  <si>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</si>
  <si>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</si>
  <si>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</si>
  <si>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</si>
  <si>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</si>
  <si>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</si>
  <si>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</si>
  <si>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</si>
  <si>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</si>
  <si>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</si>
  <si>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</si>
  <si>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</si>
  <si>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</si>
  <si>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</si>
  <si>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</si>
  <si>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</si>
  <si>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</si>
  <si>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</si>
  <si>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</si>
  <si>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</si>
  <si>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</si>
  <si>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</si>
  <si>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</si>
  <si>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</si>
  <si>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</si>
  <si>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</si>
  <si>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</si>
  <si>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</si>
  <si>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</si>
  <si>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</si>
  <si>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</si>
  <si>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</si>
  <si>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</si>
  <si>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</si>
  <si>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</si>
  <si>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</si>
  <si>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</si>
  <si>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</si>
  <si>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</si>
  <si>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</si>
  <si>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</si>
  <si>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</si>
  <si>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</si>
  <si>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</si>
  <si>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</si>
  <si>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</si>
  <si>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</si>
  <si>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</si>
  <si>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</si>
  <si>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</si>
  <si>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</si>
  <si>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</si>
  <si>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</si>
  <si>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</si>
  <si>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</si>
  <si>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</si>
  <si>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</si>
  <si>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</si>
  <si>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</si>
  <si>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</si>
  <si>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</si>
  <si>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</si>
  <si>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</si>
  <si>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</si>
  <si>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</si>
  <si>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</si>
  <si>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</si>
  <si>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</si>
  <si>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</si>
  <si>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</si>
  <si>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</si>
  <si>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</si>
  <si>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</si>
  <si>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</si>
  <si>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</si>
  <si>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</si>
  <si>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</si>
  <si>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</si>
  <si>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</si>
  <si>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</si>
  <si>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</si>
  <si>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</si>
  <si>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</si>
  <si>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</si>
  <si>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</si>
  <si>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</si>
  <si>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</si>
  <si>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</si>
  <si>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</si>
  <si>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</si>
  <si>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</si>
  <si>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</si>
  <si>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</si>
  <si>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</si>
  <si>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</si>
  <si>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</si>
  <si>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</si>
  <si>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</si>
  <si>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</si>
  <si>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</si>
  <si>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</si>
  <si>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</si>
  <si>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</si>
  <si>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</si>
  <si>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</si>
  <si>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</si>
  <si>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</si>
  <si>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</si>
  <si>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</si>
  <si>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</si>
  <si>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</si>
  <si>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</si>
  <si>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</si>
  <si>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</si>
  <si>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</si>
  <si>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</si>
  <si>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</si>
  <si>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</si>
  <si>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</si>
  <si>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</si>
  <si>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</si>
  <si>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</si>
  <si>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</si>
  <si>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</si>
  <si>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</si>
  <si>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</si>
  <si>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</si>
  <si>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</si>
  <si>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</si>
  <si>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</si>
  <si>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</si>
  <si>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</si>
  <si>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</si>
  <si>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</si>
  <si>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</si>
  <si>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</si>
  <si>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</si>
  <si>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</si>
  <si>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</si>
  <si>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</si>
  <si>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</si>
  <si>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</si>
  <si>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</si>
  <si>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</si>
  <si>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</si>
  <si>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</si>
  <si>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</si>
  <si>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</si>
  <si>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</si>
  <si>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</si>
  <si>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</si>
  <si>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</si>
  <si>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</si>
  <si>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</si>
  <si>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</si>
  <si>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</si>
  <si>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</si>
  <si>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</si>
  <si>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</si>
  <si>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</si>
  <si>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</si>
  <si>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</si>
  <si>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</si>
  <si>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</si>
  <si>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</si>
  <si>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</si>
  <si>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</si>
  <si>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</si>
  <si>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</si>
  <si>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</si>
  <si>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</si>
  <si>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</si>
  <si>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</si>
  <si>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</si>
  <si>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</si>
  <si>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</si>
  <si>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</si>
  <si>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</si>
  <si>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</si>
  <si>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</si>
  <si>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</si>
  <si>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</si>
  <si>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</si>
  <si>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</si>
  <si>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</si>
  <si>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</si>
  <si>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</si>
  <si>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</si>
  <si>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</si>
  <si>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</si>
  <si>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</si>
  <si>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</si>
  <si>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</si>
  <si>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</si>
  <si>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</si>
  <si>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</si>
  <si>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</si>
  <si>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</si>
  <si>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</si>
  <si>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</si>
  <si>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</si>
  <si>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</si>
  <si>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</si>
  <si>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</si>
  <si>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</si>
  <si>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</si>
  <si>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</si>
  <si>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</si>
  <si>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</si>
  <si>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</si>
  <si>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</si>
  <si>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</si>
  <si>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</si>
  <si>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</si>
  <si>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</si>
  <si>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</si>
  <si>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</si>
  <si>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</si>
  <si>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</si>
  <si>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</si>
  <si>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</si>
  <si>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</si>
  <si>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</si>
  <si>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</si>
  <si>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</si>
  <si>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</si>
  <si>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</si>
  <si>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</si>
  <si>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</si>
  <si>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</si>
  <si>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</si>
  <si>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</si>
  <si>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</si>
  <si>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</si>
  <si>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</si>
  <si>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</si>
  <si>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</si>
  <si>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</si>
  <si>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</si>
  <si>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</si>
  <si>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</si>
  <si>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</si>
  <si>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</si>
  <si>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</si>
  <si>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</si>
  <si>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</si>
  <si>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</si>
  <si>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</si>
  <si>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</si>
  <si>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</si>
  <si>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</si>
  <si>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</si>
  <si>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</si>
  <si>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</si>
  <si>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</si>
  <si>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</si>
  <si>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</si>
  <si>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</si>
  <si>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</si>
  <si>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</si>
  <si>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</si>
  <si>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</si>
  <si>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</si>
  <si>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</si>
  <si>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</si>
  <si>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</si>
  <si>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</si>
  <si>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</si>
  <si>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</si>
  <si>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</si>
  <si>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</si>
  <si>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</si>
  <si>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</si>
  <si>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</si>
  <si>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</si>
  <si>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</si>
  <si>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</si>
  <si>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</si>
  <si>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</si>
  <si>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</si>
  <si>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</si>
  <si>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</si>
  <si>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</si>
  <si>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</si>
  <si>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</si>
  <si>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</si>
  <si>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</si>
  <si>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</si>
  <si>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</si>
  <si>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</si>
  <si>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</si>
  <si>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</si>
  <si>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</si>
  <si>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</si>
  <si>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</si>
  <si>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</si>
  <si>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</si>
  <si>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</si>
  <si>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</si>
  <si>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</si>
  <si>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</si>
  <si>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</si>
  <si>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</si>
  <si>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</si>
  <si>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</si>
  <si>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</si>
  <si>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</si>
  <si>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</si>
  <si>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</si>
  <si>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</si>
  <si>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</si>
  <si>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</si>
  <si>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</si>
  <si>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</si>
  <si>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</si>
  <si>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</si>
  <si>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</si>
  <si>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</si>
  <si>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</si>
  <si>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</si>
  <si>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</si>
  <si>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</si>
  <si>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</si>
  <si>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</si>
  <si>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</si>
  <si>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</si>
  <si>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</si>
  <si>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</si>
  <si>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</si>
  <si>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</si>
  <si>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</si>
  <si>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</si>
  <si>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</si>
  <si>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</si>
  <si>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</si>
  <si>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</si>
  <si>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</si>
  <si>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</si>
  <si>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</si>
  <si>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</si>
  <si>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</si>
  <si>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</si>
  <si>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</si>
  <si>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</si>
  <si>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</si>
  <si>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</si>
  <si>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</si>
  <si>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</si>
  <si>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</si>
  <si>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</si>
  <si>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</si>
  <si>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</si>
  <si>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</si>
  <si>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</si>
  <si>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</si>
  <si>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</si>
  <si>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</si>
  <si>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</si>
  <si>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</si>
  <si>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</si>
  <si>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</si>
  <si>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</si>
  <si>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</si>
  <si>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</si>
  <si>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</si>
  <si>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</si>
  <si>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</si>
  <si>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</si>
  <si>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</si>
  <si>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</si>
  <si>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</si>
  <si>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</si>
  <si>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</si>
  <si>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</si>
  <si>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</si>
  <si>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</si>
  <si>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</si>
  <si>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</si>
  <si>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</si>
  <si>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</si>
  <si>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</si>
  <si>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</si>
  <si>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</si>
  <si>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</si>
  <si>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</si>
  <si>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</si>
  <si>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</si>
  <si>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</si>
  <si>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</si>
  <si>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</si>
  <si>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</si>
  <si>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</si>
  <si>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</si>
  <si>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</si>
  <si>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</si>
  <si>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</si>
  <si>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</si>
  <si>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</si>
  <si>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</si>
  <si>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</si>
  <si>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</si>
  <si>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</si>
  <si>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</si>
  <si>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</si>
  <si>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</si>
  <si>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</si>
  <si>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</si>
  <si>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</si>
  <si>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</si>
  <si>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</si>
  <si>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</si>
  <si>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</si>
  <si>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</si>
  <si>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</si>
  <si>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</si>
  <si>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</si>
  <si>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</si>
  <si>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</si>
  <si>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</si>
  <si>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</si>
  <si>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</si>
  <si>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</si>
  <si>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</si>
  <si>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</si>
  <si>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</si>
  <si>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</si>
  <si>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</si>
  <si>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</si>
  <si>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</si>
  <si>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</si>
  <si>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</si>
  <si>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</si>
  <si>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</si>
  <si>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</si>
  <si>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</si>
  <si>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</si>
  <si>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</si>
  <si>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</si>
  <si>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</si>
  <si>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</si>
  <si>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</si>
  <si>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</si>
  <si>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</si>
  <si>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</si>
  <si>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</si>
  <si>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</si>
  <si>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</si>
  <si>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</si>
  <si>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</si>
  <si>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</si>
  <si>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</si>
  <si>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</si>
  <si>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</si>
  <si>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</si>
  <si>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</si>
  <si>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</si>
  <si>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</si>
  <si>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</si>
  <si>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</si>
  <si>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</si>
  <si>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</si>
  <si>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</si>
  <si>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</si>
  <si>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</si>
  <si>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</si>
  <si>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</si>
  <si>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</si>
  <si>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</si>
  <si>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</si>
  <si>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</si>
  <si>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</si>
  <si>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</si>
  <si>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</si>
  <si>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</si>
  <si>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</si>
  <si>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</si>
  <si>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</si>
  <si>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</si>
  <si>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</si>
  <si>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</si>
  <si>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</si>
  <si>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</si>
  <si>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</si>
  <si>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</si>
  <si>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</si>
  <si>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</si>
  <si>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</si>
  <si>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</si>
  <si>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</si>
  <si>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</si>
  <si>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</si>
  <si>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</si>
  <si>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</si>
  <si>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</si>
  <si>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</si>
  <si>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</si>
  <si>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</si>
  <si>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</si>
  <si>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</si>
  <si>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</si>
  <si>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</si>
  <si>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</si>
  <si>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</si>
  <si>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</si>
  <si>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</si>
  <si>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</si>
  <si>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</si>
  <si>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</si>
  <si>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</si>
  <si>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</si>
  <si>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</si>
  <si>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</si>
  <si>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</si>
  <si>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</si>
  <si>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</si>
  <si>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</si>
  <si>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</si>
  <si>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</si>
  <si>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</si>
  <si>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</si>
  <si>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</si>
  <si>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</si>
  <si>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</si>
  <si>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</si>
  <si>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</si>
  <si>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</si>
  <si>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</si>
  <si>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</si>
  <si>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</si>
  <si>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</si>
  <si>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</si>
  <si>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</si>
  <si>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</si>
  <si>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</si>
  <si>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</si>
  <si>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</si>
  <si>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</si>
  <si>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</si>
  <si>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</si>
  <si>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</si>
  <si>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</si>
  <si>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</si>
  <si>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</si>
  <si>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</si>
  <si>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</si>
  <si>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</si>
  <si>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</si>
  <si>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</si>
  <si>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</si>
  <si>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</si>
  <si>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</si>
  <si>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</si>
  <si>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</si>
  <si>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</si>
  <si>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</si>
  <si>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</si>
  <si>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</si>
  <si>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</si>
  <si>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</si>
  <si>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</si>
  <si>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</si>
  <si>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</si>
  <si>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</si>
  <si>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</si>
  <si>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</si>
  <si>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</si>
  <si>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</si>
  <si>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</si>
  <si>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</si>
  <si>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</si>
  <si>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</si>
  <si>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</si>
  <si>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</si>
  <si>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</si>
  <si>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</si>
  <si>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</si>
  <si>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</si>
  <si>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</si>
  <si>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</si>
  <si>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</si>
  <si>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</si>
  <si>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</si>
  <si>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</si>
  <si>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</si>
  <si>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</si>
  <si>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</si>
  <si>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</si>
  <si>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</si>
  <si>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</si>
  <si>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</si>
  <si>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</si>
  <si>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</si>
  <si>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</si>
  <si>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</si>
  <si>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</si>
  <si>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</si>
  <si>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</si>
  <si>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</si>
  <si>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</si>
  <si>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</si>
  <si>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</si>
  <si>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</si>
  <si>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</si>
  <si>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</si>
  <si>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</si>
  <si>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</si>
  <si>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</si>
  <si>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</si>
  <si>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</si>
  <si>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</si>
  <si>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</si>
  <si>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</si>
  <si>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</si>
  <si>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</si>
  <si>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</si>
  <si>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</si>
  <si>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</si>
  <si>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</si>
  <si>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</si>
  <si>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</si>
  <si>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</si>
  <si>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</si>
  <si>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</si>
  <si>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</si>
  <si>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</si>
  <si>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</si>
  <si>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</si>
  <si>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</si>
  <si>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</si>
  <si>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</si>
  <si>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</si>
  <si>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</si>
  <si>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</si>
  <si>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</si>
  <si>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</si>
  <si>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</si>
  <si>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</si>
  <si>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</si>
  <si>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</si>
  <si>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</si>
  <si>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</si>
  <si>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</si>
  <si>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</si>
  <si>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</si>
  <si>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</si>
  <si>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</si>
  <si>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</si>
  <si>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</si>
  <si>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</si>
  <si>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</si>
  <si>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</si>
  <si>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</si>
  <si>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</si>
  <si>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</si>
  <si>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</si>
  <si>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</si>
  <si>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</si>
  <si>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</si>
  <si>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</si>
  <si>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</si>
  <si>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</si>
  <si>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</si>
  <si>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</si>
  <si>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</si>
  <si>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</si>
  <si>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</si>
  <si>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</si>
  <si>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</si>
  <si>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</si>
  <si>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</si>
  <si>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</si>
  <si>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</si>
  <si>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</si>
  <si>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</si>
  <si>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</si>
  <si>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</si>
  <si>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</si>
  <si>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</si>
  <si>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</si>
  <si>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</si>
  <si>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</si>
  <si>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</si>
  <si>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</si>
  <si>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</si>
  <si>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</si>
  <si>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</si>
  <si>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</si>
  <si>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</si>
  <si>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</si>
  <si>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</si>
  <si>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</si>
  <si>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</si>
  <si>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</si>
  <si>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</si>
  <si>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</si>
  <si>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</si>
  <si>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</si>
  <si>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</si>
  <si>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</si>
  <si>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</si>
  <si>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</si>
  <si>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</si>
  <si>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</si>
  <si>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</si>
  <si>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</si>
  <si>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</si>
  <si>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</si>
  <si>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</si>
  <si>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</si>
  <si>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</si>
  <si>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</si>
  <si>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</si>
  <si>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</si>
  <si>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</si>
  <si>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</si>
  <si>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</si>
  <si>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</si>
  <si>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</si>
  <si>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</si>
  <si>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</si>
  <si>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</si>
  <si>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</si>
  <si>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</si>
  <si>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</si>
  <si>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</si>
  <si>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</si>
  <si>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</si>
  <si>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</si>
  <si>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</si>
  <si>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</si>
  <si>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</si>
  <si>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</si>
  <si>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</si>
  <si>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</si>
  <si>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</si>
  <si>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</si>
  <si>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</si>
  <si>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</si>
  <si>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</si>
  <si>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</si>
  <si>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</si>
  <si>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</si>
  <si>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</si>
  <si>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</si>
  <si>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</si>
  <si>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</si>
  <si>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</si>
  <si>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</si>
  <si>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</si>
  <si>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</si>
  <si>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</si>
  <si>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</si>
  <si>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</si>
  <si>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</si>
  <si>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</si>
  <si>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</si>
  <si>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</si>
  <si>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</si>
  <si>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</si>
  <si>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</si>
  <si>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</si>
  <si>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</si>
  <si>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</si>
  <si>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</si>
  <si>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</si>
  <si>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</si>
  <si>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</si>
  <si>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</si>
  <si>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</si>
  <si>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</si>
  <si>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</si>
  <si>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</si>
  <si>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</si>
  <si>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</si>
  <si>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</si>
  <si>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</si>
  <si>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</si>
  <si>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</si>
  <si>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</si>
  <si>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</si>
  <si>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</si>
  <si>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</si>
  <si>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</si>
  <si>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</si>
  <si>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</si>
  <si>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</si>
  <si>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</si>
  <si>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</si>
  <si>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</si>
  <si>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</si>
  <si>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</si>
  <si>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</si>
  <si>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</si>
  <si>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</si>
  <si>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</si>
  <si>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</si>
  <si>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</si>
  <si>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</si>
  <si>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</si>
  <si>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</si>
  <si>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</si>
  <si>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</si>
  <si>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</si>
  <si>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</si>
  <si>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</si>
  <si>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</si>
  <si>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</si>
  <si>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</si>
  <si>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</si>
  <si>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</si>
  <si>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</si>
  <si>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</si>
  <si>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</si>
  <si>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</si>
  <si>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</si>
  <si>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</si>
  <si>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</si>
  <si>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</si>
  <si>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</si>
  <si>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</si>
  <si>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</si>
  <si>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</si>
  <si>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</si>
  <si>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</si>
  <si>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</si>
  <si>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</si>
  <si>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</si>
  <si>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</si>
  <si>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</si>
  <si>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</si>
  <si>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</si>
  <si>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</si>
  <si>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</si>
  <si>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</si>
  <si>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</si>
  <si>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</si>
  <si>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</si>
  <si>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</si>
  <si>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</si>
  <si>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</si>
  <si>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</si>
  <si>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</si>
  <si>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</si>
  <si>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</si>
  <si>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</si>
  <si>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</si>
  <si>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</si>
  <si>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</si>
  <si>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</si>
  <si>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</si>
  <si>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</si>
  <si>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</si>
  <si>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</si>
  <si>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</si>
  <si>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</si>
  <si>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</si>
  <si>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</si>
  <si>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</si>
  <si>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</si>
  <si>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</si>
  <si>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</si>
  <si>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</si>
  <si>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</si>
  <si>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</si>
  <si>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</si>
  <si>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</si>
  <si>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</si>
  <si>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</si>
  <si>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</si>
  <si>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</si>
  <si>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</si>
  <si>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</si>
  <si>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</si>
  <si>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</si>
  <si>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</si>
  <si>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</si>
  <si>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</si>
  <si>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</si>
  <si>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</si>
  <si>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</si>
  <si>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</si>
  <si>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</si>
  <si>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</si>
  <si>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</si>
  <si>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</si>
  <si>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</si>
  <si>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</si>
  <si>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</si>
  <si>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</si>
  <si>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</si>
  <si>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</si>
  <si>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</si>
  <si>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</si>
  <si>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</si>
  <si>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</si>
  <si>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</si>
  <si>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</si>
  <si>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</si>
  <si>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</si>
  <si>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</si>
  <si>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</si>
  <si>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</si>
  <si>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</si>
  <si>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</si>
  <si>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</si>
  <si>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</si>
  <si>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</si>
  <si>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</si>
  <si>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</si>
  <si>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</si>
  <si>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</si>
  <si>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</si>
  <si>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</si>
  <si>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</si>
  <si>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</si>
  <si>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</si>
  <si>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</si>
  <si>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</si>
  <si>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</si>
  <si>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</si>
  <si>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</si>
  <si>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</si>
  <si>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</si>
  <si>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</si>
  <si>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</si>
  <si>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</si>
  <si>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</si>
  <si>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</si>
  <si>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</si>
  <si>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</si>
  <si>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</si>
  <si>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</si>
  <si>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</si>
  <si>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</si>
  <si>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</si>
  <si>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</si>
  <si>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</si>
  <si>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</si>
  <si>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</si>
  <si>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</si>
  <si>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</si>
  <si>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</si>
  <si>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</si>
  <si>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</si>
  <si>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</si>
  <si>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</si>
  <si>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</si>
  <si>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</si>
  <si>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</si>
  <si>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</si>
  <si>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</si>
  <si>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</si>
  <si>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</si>
  <si>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</si>
  <si>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</si>
  <si>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</si>
  <si>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</si>
  <si>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</si>
  <si>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</si>
  <si>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</si>
  <si>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</si>
  <si>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</si>
  <si>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</si>
  <si>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</si>
  <si>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</si>
  <si>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</si>
  <si>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</si>
  <si>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</si>
  <si>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</si>
  <si>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</si>
  <si>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</si>
  <si>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</si>
  <si>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</si>
  <si>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</si>
  <si>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</si>
  <si>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</si>
  <si>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</si>
  <si>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</si>
  <si>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</si>
  <si>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</si>
  <si>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</si>
  <si>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</si>
  <si>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</si>
  <si>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</si>
  <si>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</si>
  <si>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</si>
  <si>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</si>
  <si>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</si>
  <si>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</si>
  <si>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</si>
  <si>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</si>
  <si>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</si>
  <si>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</si>
  <si>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</si>
  <si>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</si>
  <si>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</si>
  <si>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</si>
  <si>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</si>
  <si>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</si>
  <si>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</si>
  <si>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</si>
  <si>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</si>
  <si>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</si>
  <si>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</si>
  <si>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</si>
  <si>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</si>
  <si>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</si>
  <si>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</si>
  <si>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</si>
  <si>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</si>
  <si>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</si>
  <si>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</si>
  <si>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</si>
  <si>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</si>
  <si>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</si>
  <si>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</si>
  <si>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</si>
  <si>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</si>
  <si>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</si>
  <si>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</si>
  <si>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</si>
  <si>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</si>
  <si>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</si>
  <si>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</si>
  <si>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</si>
  <si>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</si>
  <si>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</si>
  <si>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</si>
  <si>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</si>
  <si>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</si>
  <si>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</si>
  <si>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</si>
  <si>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</si>
  <si>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</si>
  <si>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</si>
  <si>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</si>
  <si>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</si>
  <si>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</si>
  <si>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</si>
  <si>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</si>
  <si>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</si>
  <si>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</si>
  <si>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</si>
  <si>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</si>
  <si>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</si>
  <si>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</si>
  <si>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</si>
  <si>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</si>
  <si>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</si>
  <si>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</si>
  <si>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</si>
  <si>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</si>
  <si>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</si>
  <si>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</si>
  <si>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</si>
  <si>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</si>
  <si>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</si>
  <si>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</si>
  <si>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</si>
  <si>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</si>
  <si>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</si>
  <si>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</si>
  <si>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</si>
  <si>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</si>
  <si>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</si>
  <si>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</si>
  <si>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</si>
  <si>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</si>
  <si>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</si>
  <si>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</si>
  <si>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</si>
  <si>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</si>
  <si>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</si>
  <si>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</si>
  <si>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</si>
  <si>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</si>
  <si>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</si>
  <si>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</si>
  <si>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</si>
  <si>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</si>
  <si>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</si>
  <si>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</si>
  <si>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</si>
  <si>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</si>
  <si>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</si>
  <si>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</si>
  <si>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</si>
  <si>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</si>
  <si>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</si>
  <si>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</si>
  <si>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</si>
  <si>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</si>
  <si>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</si>
  <si>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</si>
  <si>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</si>
  <si>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</si>
  <si>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</si>
  <si>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</si>
  <si>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</si>
  <si>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</si>
  <si>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</si>
  <si>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</si>
  <si>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</si>
  <si>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</si>
  <si>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</si>
  <si>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</si>
  <si>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</si>
  <si>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</si>
  <si>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</si>
  <si>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</si>
  <si>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</si>
  <si>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</si>
  <si>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</si>
  <si>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</si>
  <si>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</si>
  <si>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</si>
  <si>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</si>
  <si>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</si>
  <si>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</si>
  <si>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</si>
  <si>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</si>
  <si>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</si>
  <si>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</si>
  <si>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</si>
  <si>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</si>
  <si>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</si>
  <si>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</si>
  <si>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</si>
  <si>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</si>
  <si>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</si>
  <si>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</si>
  <si>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</si>
  <si>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</si>
  <si>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</si>
  <si>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</si>
  <si>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</si>
  <si>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</si>
  <si>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</si>
  <si>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</si>
  <si>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</si>
  <si>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</si>
  <si>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</si>
  <si>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</si>
  <si>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</si>
  <si>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</si>
  <si>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</si>
  <si>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</si>
  <si>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</si>
  <si>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</si>
  <si>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</si>
  <si>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</si>
  <si>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</si>
  <si>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</si>
  <si>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</si>
  <si>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</si>
  <si>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</si>
  <si>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</si>
  <si>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</si>
  <si>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</si>
  <si>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</si>
  <si>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</si>
  <si>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</si>
  <si>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</si>
  <si>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</si>
  <si>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</si>
  <si>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</si>
  <si>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</si>
  <si>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</si>
  <si>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</si>
  <si>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</si>
  <si>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</si>
  <si>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</si>
  <si>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</si>
  <si>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</si>
  <si>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</si>
  <si>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</si>
  <si>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</si>
  <si>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</si>
  <si>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</si>
  <si>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</si>
  <si>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</si>
  <si>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</si>
  <si>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</si>
  <si>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</si>
  <si>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</si>
  <si>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</si>
  <si>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</si>
  <si>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</si>
  <si>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</si>
  <si>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</si>
  <si>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</si>
  <si>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</si>
  <si>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</si>
  <si>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</si>
  <si>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</si>
  <si>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</si>
  <si>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</si>
  <si>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</si>
  <si>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</si>
  <si>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</si>
  <si>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</si>
  <si>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</si>
  <si>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</si>
  <si>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</si>
  <si>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</si>
  <si>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</si>
  <si>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</si>
  <si>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</si>
  <si>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</si>
  <si>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</si>
  <si>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</si>
  <si>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</si>
  <si>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</si>
  <si>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</si>
  <si>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</si>
  <si>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</si>
  <si>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</si>
  <si>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</si>
  <si>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</si>
  <si>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</si>
  <si>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</si>
  <si>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</si>
  <si>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</si>
  <si>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</si>
  <si>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</si>
  <si>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</si>
  <si>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</si>
  <si>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</si>
  <si>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</si>
  <si>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</si>
  <si>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</si>
  <si>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</si>
  <si>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</si>
  <si>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</si>
  <si>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</si>
  <si>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</si>
  <si>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</si>
  <si>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</si>
  <si>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</si>
  <si>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</si>
  <si>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</si>
  <si>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</si>
  <si>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</si>
  <si>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</si>
  <si>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</si>
  <si>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</si>
  <si>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</si>
  <si>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</si>
  <si>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</si>
  <si>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</si>
  <si>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</si>
  <si>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</si>
  <si>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</si>
  <si>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</si>
  <si>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</si>
  <si>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</si>
  <si>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</si>
  <si>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</si>
  <si>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</si>
  <si>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</si>
  <si>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</si>
  <si>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</si>
  <si>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</si>
  <si>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</si>
  <si>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</si>
  <si>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</si>
  <si>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</si>
  <si>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</si>
  <si>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</si>
  <si>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</si>
  <si>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</si>
  <si>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</si>
  <si>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</si>
  <si>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</si>
  <si>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</si>
  <si>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</si>
  <si>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</si>
  <si>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</si>
  <si>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</si>
  <si>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</si>
  <si>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</si>
  <si>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</si>
  <si>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</si>
  <si>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</si>
  <si>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</si>
  <si>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</si>
  <si>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</si>
  <si>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</si>
  <si>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</si>
  <si>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</si>
  <si>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</si>
  <si>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</si>
  <si>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</si>
  <si>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</si>
  <si>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</si>
  <si>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</si>
  <si>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</si>
  <si>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</si>
  <si>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</si>
  <si>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</si>
  <si>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</si>
  <si>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</si>
  <si>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</si>
  <si>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</si>
  <si>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</si>
  <si>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</si>
  <si>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</si>
  <si>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</si>
  <si>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</si>
  <si>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</si>
  <si>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</si>
  <si>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</si>
  <si>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</si>
  <si>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</si>
  <si>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</si>
  <si>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</si>
  <si>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</si>
  <si>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</si>
  <si>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</si>
  <si>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</si>
  <si>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</si>
  <si>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</si>
  <si>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</si>
  <si>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</si>
  <si>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</si>
  <si>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</si>
  <si>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</si>
  <si>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</si>
  <si>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</si>
  <si>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</si>
  <si>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</si>
  <si>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</si>
  <si>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</si>
  <si>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</si>
  <si>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</si>
  <si>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</si>
  <si>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</si>
  <si>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</si>
  <si>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</si>
  <si>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</si>
  <si>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</si>
  <si>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</si>
  <si>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</si>
  <si>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</si>
  <si>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</si>
  <si>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</si>
  <si>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</si>
  <si>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</si>
  <si>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</si>
  <si>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</si>
  <si>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</si>
  <si>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</si>
  <si>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</si>
  <si>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</si>
  <si>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</si>
  <si>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</si>
  <si>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</si>
  <si>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</si>
  <si>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</si>
  <si>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</si>
  <si>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</si>
  <si>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</si>
  <si>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</si>
  <si>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</si>
  <si>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</si>
  <si>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</si>
  <si>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</si>
  <si>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</si>
  <si>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</si>
  <si>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</si>
  <si>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</si>
  <si>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</si>
  <si>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</si>
  <si>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</si>
  <si>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</si>
  <si>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</si>
  <si>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</si>
  <si>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</si>
  <si>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</si>
  <si>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</si>
  <si>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</si>
  <si>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</si>
  <si>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</si>
  <si>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</si>
  <si>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</si>
  <si>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</si>
  <si>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</si>
  <si>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</si>
  <si>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</si>
  <si>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</si>
  <si>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</si>
  <si>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</si>
  <si>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</si>
  <si>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</si>
  <si>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</si>
  <si>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</si>
  <si>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</si>
  <si>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</si>
  <si>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</si>
  <si>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</si>
  <si>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</si>
  <si>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</si>
  <si>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</si>
  <si>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</si>
  <si>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</si>
  <si>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</si>
  <si>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</si>
  <si>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</si>
  <si>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</si>
  <si>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</si>
  <si>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</si>
  <si>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</si>
  <si>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</si>
  <si>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</si>
  <si>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</si>
  <si>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</si>
  <si>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</si>
  <si>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</si>
  <si>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</si>
  <si>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</si>
  <si>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</si>
  <si>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</si>
  <si>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</si>
  <si>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</si>
  <si>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</si>
  <si>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</si>
  <si>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</si>
  <si>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</si>
  <si>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</si>
  <si>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</si>
  <si>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</si>
  <si>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</si>
  <si>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</si>
  <si>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</si>
  <si>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</si>
  <si>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</si>
  <si>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</si>
  <si>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</si>
  <si>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</si>
  <si>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</si>
  <si>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</si>
  <si>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</si>
  <si>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</si>
  <si>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</si>
  <si>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</si>
  <si>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</si>
  <si>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</si>
  <si>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</si>
  <si>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</si>
  <si>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</si>
  <si>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</si>
  <si>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</si>
  <si>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</si>
  <si>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</si>
  <si>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</si>
  <si>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</si>
  <si>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</si>
  <si>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</si>
  <si>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</si>
  <si>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</si>
  <si>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</si>
  <si>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</si>
  <si>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</si>
  <si>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</si>
  <si>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</si>
  <si>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</si>
  <si>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</si>
  <si>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</si>
  <si>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</si>
  <si>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</si>
  <si>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</si>
  <si>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</si>
  <si>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</si>
  <si>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</si>
  <si>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</si>
  <si>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</si>
  <si>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</si>
  <si>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</si>
  <si>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</si>
  <si>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</si>
  <si>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</si>
  <si>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</si>
  <si>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</si>
  <si>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</si>
  <si>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</si>
  <si>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</si>
  <si>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</si>
  <si>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</si>
  <si>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</si>
  <si>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</si>
  <si>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</si>
  <si>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</si>
  <si>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</si>
  <si>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</si>
  <si>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</si>
  <si>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</si>
  <si>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</si>
  <si>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</si>
  <si>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</si>
  <si>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</si>
  <si>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</si>
  <si>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</si>
  <si>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</si>
  <si>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</si>
  <si>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</si>
  <si>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</si>
  <si>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</si>
  <si>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</si>
  <si>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</si>
  <si>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</si>
  <si>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</si>
  <si>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</si>
  <si>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</si>
  <si>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</si>
  <si>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</si>
  <si>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</si>
  <si>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</si>
  <si>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</si>
  <si>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</si>
  <si>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</si>
  <si>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</si>
  <si>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</si>
  <si>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</si>
  <si>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</si>
  <si>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</si>
  <si>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</si>
  <si>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</si>
  <si>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</si>
  <si>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</si>
  <si>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</si>
  <si>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</si>
  <si>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</si>
  <si>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</si>
  <si>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</si>
  <si>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</si>
  <si>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</si>
  <si>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</si>
  <si>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</si>
  <si>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</si>
  <si>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</si>
  <si>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</si>
  <si>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</si>
  <si>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</si>
  <si>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</si>
  <si>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</si>
  <si>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</si>
  <si>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</si>
  <si>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</si>
  <si>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</si>
  <si>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</si>
  <si>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</si>
  <si>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</si>
  <si>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</si>
  <si>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</si>
  <si>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</si>
  <si>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</si>
  <si>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</si>
  <si>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</si>
  <si>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</si>
  <si>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</si>
  <si>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</si>
  <si>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</si>
  <si>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</si>
  <si>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</si>
  <si>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</si>
  <si>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</si>
  <si>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</si>
  <si>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</si>
  <si>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</si>
  <si>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</si>
  <si>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</si>
  <si>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</si>
  <si>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</si>
  <si>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</si>
  <si>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</si>
  <si>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</si>
  <si>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</si>
  <si>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</si>
  <si>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</si>
  <si>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</si>
  <si>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</si>
  <si>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</si>
  <si>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</si>
  <si>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</si>
  <si>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</si>
  <si>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</si>
  <si>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</si>
  <si>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</si>
  <si>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</si>
  <si>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</si>
  <si>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</si>
  <si>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</si>
  <si>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</si>
  <si>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</si>
  <si>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</si>
  <si>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</si>
  <si>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</si>
  <si>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</si>
  <si>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</si>
  <si>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</si>
  <si>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</si>
  <si>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</si>
  <si>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</si>
  <si>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</si>
  <si>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</si>
  <si>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</si>
  <si>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</si>
  <si>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</si>
  <si>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</si>
  <si>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</si>
  <si>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</si>
  <si>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</si>
  <si>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</si>
  <si>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</si>
  <si>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</si>
  <si>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</si>
  <si>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</si>
  <si>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</si>
  <si>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</si>
  <si>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</si>
  <si>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</si>
  <si>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</si>
  <si>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</si>
  <si>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</si>
  <si>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</si>
  <si>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</si>
  <si>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</si>
  <si>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</si>
  <si>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</si>
  <si>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</si>
  <si>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</si>
  <si>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</si>
  <si>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</si>
  <si>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</si>
  <si>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</si>
  <si>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</si>
  <si>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</si>
  <si>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</si>
  <si>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</si>
  <si>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</si>
  <si>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</si>
  <si>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</si>
  <si>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</si>
  <si>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</si>
  <si>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</si>
  <si>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</si>
  <si>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</si>
  <si>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</si>
  <si>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</si>
  <si>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</si>
  <si>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</si>
  <si>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</si>
  <si>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</si>
  <si>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</si>
  <si>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</si>
  <si>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</si>
  <si>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</si>
  <si>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</si>
  <si>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</si>
  <si>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</si>
  <si>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</si>
  <si>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</si>
  <si>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</si>
  <si>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</si>
  <si>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</si>
  <si>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</si>
  <si>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</si>
  <si>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</si>
  <si>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</si>
  <si>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</si>
  <si>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</si>
  <si>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</si>
  <si>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</si>
  <si>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</si>
  <si>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</si>
  <si>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</si>
  <si>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</si>
  <si>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</si>
  <si>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</si>
  <si>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</si>
  <si>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</si>
  <si>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</si>
  <si>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</si>
  <si>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</si>
  <si>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</si>
  <si>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</si>
  <si>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</si>
  <si>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</si>
  <si>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</si>
  <si>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</si>
  <si>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</si>
  <si>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</si>
  <si>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</si>
  <si>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</si>
  <si>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</si>
  <si>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</si>
  <si>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</si>
  <si>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</si>
  <si>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</si>
  <si>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</si>
  <si>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</si>
  <si>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</si>
  <si>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</si>
  <si>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</si>
  <si>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</si>
  <si>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</si>
  <si>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</si>
  <si>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</si>
  <si>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</si>
  <si>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</si>
  <si>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</si>
  <si>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</si>
  <si>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</si>
  <si>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</si>
  <si>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</si>
  <si>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</si>
  <si>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</si>
  <si>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</si>
  <si>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</si>
  <si>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</si>
  <si>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</si>
  <si>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</si>
  <si>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</si>
  <si>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</si>
  <si>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</si>
  <si>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</si>
  <si>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</si>
  <si>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</si>
  <si>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</si>
  <si>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</si>
  <si>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</si>
  <si>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</si>
  <si>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</si>
  <si>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</si>
  <si>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</si>
  <si>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</si>
  <si>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</si>
  <si>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</si>
  <si>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</si>
  <si>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</si>
  <si>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</si>
  <si>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</si>
  <si>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</si>
  <si>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</si>
  <si>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</si>
  <si>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</si>
  <si>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</si>
  <si>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</si>
  <si>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</si>
  <si>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</si>
  <si>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</si>
  <si>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</si>
  <si>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</si>
  <si>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</si>
  <si>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</si>
  <si>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</si>
  <si>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</si>
  <si>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</si>
  <si>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</si>
  <si>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</si>
  <si>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</si>
  <si>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</si>
  <si>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</si>
  <si>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</si>
  <si>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</si>
  <si>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</si>
  <si>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</si>
  <si>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</si>
  <si>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</si>
  <si>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</si>
  <si>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</si>
  <si>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</si>
  <si>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</si>
  <si>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</si>
  <si>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</si>
  <si>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</si>
  <si>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</si>
  <si>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</si>
  <si>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</si>
  <si>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</si>
  <si>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</si>
  <si>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</si>
  <si>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</si>
  <si>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</si>
  <si>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</si>
  <si>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</si>
  <si>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</si>
  <si>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</si>
  <si>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</si>
  <si>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</si>
  <si>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</si>
  <si>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</si>
  <si>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</si>
  <si>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</si>
  <si>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</si>
  <si>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</si>
  <si>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</si>
  <si>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</si>
  <si>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</si>
  <si>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</si>
  <si>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</si>
  <si>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</si>
  <si>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</si>
  <si>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</si>
  <si>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</si>
  <si>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</si>
  <si>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</si>
  <si>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</si>
  <si>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</si>
  <si>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</si>
  <si>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</si>
  <si>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</si>
  <si>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</si>
  <si>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</si>
  <si>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</si>
  <si>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</si>
  <si>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</si>
  <si>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</si>
  <si>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</si>
  <si>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</si>
  <si>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</si>
  <si>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</si>
  <si>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</si>
  <si>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</si>
  <si>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</si>
  <si>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</si>
  <si>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</si>
  <si>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</si>
  <si>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</si>
  <si>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</si>
  <si>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</si>
  <si>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</si>
  <si>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</si>
  <si>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</si>
  <si>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</si>
  <si>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</si>
  <si>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</si>
  <si>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</si>
  <si>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</si>
  <si>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</si>
  <si>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</si>
  <si>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</si>
  <si>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</si>
  <si>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</si>
  <si>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</si>
  <si>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</si>
  <si>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</si>
  <si>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</si>
  <si>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</si>
  <si>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</si>
  <si>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</si>
  <si>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</si>
  <si>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</si>
  <si>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</si>
  <si>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</si>
  <si>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</si>
  <si>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</si>
  <si>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</si>
  <si>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</si>
  <si>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</si>
  <si>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</si>
  <si>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</si>
  <si>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</si>
  <si>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</si>
  <si>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</si>
  <si>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</si>
  <si>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</si>
  <si>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</si>
  <si>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</si>
  <si>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</si>
  <si>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</si>
  <si>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</si>
  <si>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</si>
  <si>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</si>
  <si>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</si>
  <si>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</si>
  <si>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</si>
  <si>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</si>
  <si>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</si>
  <si>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</si>
  <si>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</si>
  <si>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</si>
  <si>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</si>
  <si>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</si>
  <si>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</si>
  <si>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</si>
  <si>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</si>
  <si>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</si>
  <si>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</si>
  <si>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</si>
  <si>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</si>
  <si>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</si>
  <si>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</si>
  <si>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</si>
  <si>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</si>
  <si>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</si>
  <si>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</si>
  <si>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</si>
  <si>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</si>
  <si>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</si>
  <si>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</si>
  <si>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</si>
  <si>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</si>
  <si>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</si>
  <si>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</si>
  <si>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</si>
  <si>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</si>
  <si>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</si>
  <si>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</si>
  <si>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</si>
  <si>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</si>
  <si>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</si>
  <si>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</si>
  <si>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</si>
  <si>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</si>
  <si>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</si>
  <si>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</si>
  <si>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</si>
  <si>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</si>
  <si>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</si>
  <si>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</si>
  <si>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</si>
  <si>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</si>
  <si>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</si>
  <si>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</si>
  <si>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</si>
  <si>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</si>
  <si>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</si>
  <si>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</si>
  <si>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</si>
  <si>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</si>
  <si>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</si>
  <si>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</si>
  <si>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</si>
  <si>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</si>
  <si>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</si>
  <si>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</si>
  <si>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</si>
  <si>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</si>
  <si>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</si>
  <si>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</si>
  <si>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</si>
  <si>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</si>
  <si>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</si>
  <si>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</si>
  <si>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</si>
  <si>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</si>
  <si>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</si>
  <si>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</si>
  <si>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</si>
  <si>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</si>
  <si>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</si>
  <si>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</si>
  <si>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</si>
  <si>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</si>
  <si>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</si>
  <si>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</si>
  <si>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</si>
  <si>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</si>
  <si>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</si>
  <si>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</si>
  <si>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</si>
  <si>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</si>
  <si>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</si>
  <si>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</si>
  <si>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</si>
  <si>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</si>
  <si>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</si>
  <si>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</si>
  <si>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</si>
  <si>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</si>
  <si>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</si>
  <si>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</si>
  <si>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</si>
  <si>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</si>
  <si>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</si>
  <si>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</si>
  <si>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</si>
  <si>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</si>
  <si>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</si>
  <si>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</si>
  <si>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</si>
  <si>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</si>
  <si>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</si>
  <si>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</si>
  <si>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</si>
  <si>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</si>
  <si>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</si>
  <si>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</si>
  <si>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</si>
  <si>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</si>
  <si>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</si>
  <si>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</si>
  <si>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</si>
  <si>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</si>
  <si>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</si>
  <si>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</si>
  <si>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</si>
  <si>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</si>
  <si>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</si>
  <si>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</si>
  <si>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</si>
  <si>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</si>
  <si>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</si>
  <si>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</si>
  <si>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</si>
  <si>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</si>
  <si>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</si>
  <si>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</si>
  <si>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</si>
  <si>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</si>
  <si>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</si>
  <si>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</si>
  <si>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</si>
  <si>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</si>
  <si>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</si>
  <si>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</si>
  <si>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</si>
  <si>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</si>
  <si>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</si>
  <si>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</si>
  <si>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</si>
  <si>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</si>
  <si>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</si>
  <si>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</si>
  <si>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</si>
  <si>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</si>
  <si>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</si>
  <si>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</si>
  <si>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</si>
  <si>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</si>
  <si>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</si>
  <si>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</si>
  <si>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</si>
  <si>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</si>
  <si>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</si>
  <si>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</si>
  <si>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</si>
  <si>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</si>
  <si>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</si>
  <si>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</si>
  <si>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</si>
  <si>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</si>
  <si>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</si>
  <si>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</si>
  <si>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</si>
  <si>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</si>
  <si>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</si>
  <si>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</si>
  <si>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</si>
  <si>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</si>
  <si>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</si>
  <si>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</si>
  <si>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</si>
  <si>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</si>
  <si>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</si>
  <si>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</si>
  <si>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</si>
  <si>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</si>
  <si>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</si>
  <si>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</si>
  <si>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</si>
  <si>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</si>
  <si>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</si>
  <si>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</si>
  <si>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</si>
  <si>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</si>
  <si>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</si>
  <si>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</si>
  <si>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</si>
  <si>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</si>
  <si>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</si>
  <si>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</si>
  <si>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</si>
  <si>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</si>
  <si>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</si>
  <si>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</si>
  <si>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</si>
  <si>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</si>
  <si>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</si>
  <si>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</si>
  <si>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</si>
  <si>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</si>
  <si>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</si>
  <si>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</si>
  <si>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</si>
  <si>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</si>
  <si>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</si>
  <si>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</si>
  <si>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</si>
  <si>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</si>
  <si>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</si>
  <si>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</si>
  <si>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</si>
  <si>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</si>
  <si>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</si>
  <si>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</si>
  <si>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</si>
  <si>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</si>
  <si>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</si>
  <si>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</si>
  <si>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</si>
  <si>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</si>
  <si>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</si>
  <si>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</si>
  <si>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</si>
  <si>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</si>
  <si>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</si>
  <si>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</si>
  <si>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</si>
  <si>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</si>
  <si>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</si>
  <si>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</si>
  <si>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</si>
  <si>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</si>
  <si>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</si>
  <si>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</si>
  <si>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</si>
  <si>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</si>
  <si>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</si>
  <si>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</si>
  <si>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</si>
  <si>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</si>
  <si>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</si>
  <si>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</si>
  <si>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</si>
  <si>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</si>
  <si>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</si>
  <si>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</si>
  <si>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</si>
  <si>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</si>
  <si>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</si>
  <si>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</si>
  <si>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</si>
  <si>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</si>
  <si>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</si>
  <si>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</si>
  <si>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</si>
  <si>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</si>
  <si>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</si>
  <si>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</si>
  <si>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</si>
  <si>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</si>
  <si>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</si>
  <si>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</si>
  <si>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</si>
  <si>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</si>
  <si>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</si>
  <si>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</si>
  <si>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</si>
  <si>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</si>
  <si>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</si>
  <si>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</si>
  <si>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</si>
  <si>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</si>
  <si>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</si>
  <si>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</si>
  <si>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</si>
  <si>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</si>
  <si>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</si>
  <si>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</si>
  <si>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</si>
  <si>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</si>
  <si>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</si>
  <si>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</si>
  <si>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</si>
  <si>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</si>
  <si>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</si>
  <si>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</si>
  <si>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</si>
  <si>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</si>
  <si>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</si>
  <si>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</si>
  <si>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</si>
  <si>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</si>
  <si>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</si>
  <si>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</si>
  <si>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</si>
  <si>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</si>
  <si>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</si>
  <si>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</si>
  <si>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</si>
  <si>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</si>
  <si>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</si>
  <si>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</si>
  <si>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</si>
  <si>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</si>
  <si>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</si>
  <si>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</si>
  <si>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</si>
  <si>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</si>
  <si>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</si>
  <si>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</si>
  <si>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</si>
  <si>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</si>
  <si>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</si>
  <si>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</si>
  <si>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</si>
  <si>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</si>
  <si>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</si>
  <si>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</si>
  <si>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</si>
  <si>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</si>
  <si>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</si>
  <si>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</si>
  <si>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</si>
  <si>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</si>
  <si>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</si>
  <si>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</si>
  <si>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</si>
  <si>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</si>
  <si>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</si>
  <si>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</si>
  <si>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</si>
  <si>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</si>
  <si>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</si>
  <si>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</si>
  <si>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</si>
  <si>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</si>
  <si>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</si>
  <si>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</si>
  <si>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</si>
  <si>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</si>
  <si>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</si>
  <si>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</si>
  <si>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</si>
  <si>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</si>
  <si>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</si>
  <si>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</si>
  <si>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</si>
  <si>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</si>
  <si>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</si>
  <si>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</si>
  <si>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</si>
  <si>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</si>
  <si>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</si>
  <si>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</si>
  <si>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</si>
  <si>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</si>
  <si>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</si>
  <si>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</si>
  <si>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</si>
  <si>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</si>
  <si>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</si>
  <si>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</si>
  <si>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</si>
  <si>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</si>
  <si>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</si>
  <si>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</si>
  <si>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</si>
  <si>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</si>
  <si>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</si>
  <si>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</si>
  <si>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</si>
  <si>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</si>
  <si>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</si>
  <si>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</si>
  <si>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</si>
  <si>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</si>
  <si>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</si>
  <si>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</si>
  <si>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</si>
  <si>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</si>
  <si>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</si>
  <si>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</si>
  <si>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</si>
  <si>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</si>
  <si>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</si>
  <si>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</si>
  <si>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</si>
  <si>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</si>
  <si>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</si>
  <si>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</si>
  <si>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</si>
  <si>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</si>
  <si>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</si>
  <si>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</si>
  <si>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</si>
  <si>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</si>
  <si>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</si>
  <si>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</si>
  <si>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</si>
  <si>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</si>
  <si>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</si>
  <si>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</si>
  <si>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</si>
  <si>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</si>
  <si>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</si>
  <si>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</si>
  <si>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</si>
  <si>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</si>
  <si>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</si>
  <si>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</si>
  <si>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</si>
  <si>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</si>
  <si>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</si>
  <si>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</si>
  <si>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</si>
  <si>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</si>
  <si>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</si>
  <si>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</si>
  <si>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</si>
  <si>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</si>
  <si>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</si>
  <si>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</si>
  <si>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</si>
  <si>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</si>
  <si>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</si>
  <si>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</si>
  <si>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</si>
  <si>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</si>
  <si>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</si>
  <si>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</si>
  <si>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</si>
  <si>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</si>
  <si>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</si>
  <si>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</si>
  <si>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</si>
  <si>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</si>
  <si>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</si>
  <si>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</si>
  <si>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</si>
  <si>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</si>
  <si>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</si>
  <si>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</si>
  <si>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</si>
  <si>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</si>
  <si>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</si>
  <si>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</si>
  <si>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</si>
  <si>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</si>
  <si>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</si>
  <si>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</si>
  <si>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</si>
  <si>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</si>
  <si>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</si>
  <si>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</si>
  <si>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</si>
  <si>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</si>
  <si>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</si>
  <si>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</si>
  <si>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</si>
  <si>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</si>
  <si>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</si>
  <si>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</si>
  <si>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</si>
  <si>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</si>
  <si>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</si>
  <si>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</si>
  <si>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</si>
  <si>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</si>
  <si>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</si>
  <si>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</si>
  <si>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</si>
  <si>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</si>
  <si>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</si>
  <si>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</si>
  <si>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</si>
  <si>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</si>
  <si>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</si>
  <si>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</si>
  <si>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</si>
  <si>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</si>
  <si>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</si>
  <si>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</si>
  <si>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</si>
  <si>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</si>
  <si>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</si>
  <si>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</si>
  <si>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</si>
  <si>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</si>
  <si>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</si>
  <si>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</si>
  <si>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</si>
  <si>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</si>
  <si>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</si>
  <si>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</si>
  <si>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</si>
  <si>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</si>
  <si>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</si>
  <si>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</si>
  <si>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</si>
  <si>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</si>
  <si>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</si>
  <si>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</si>
  <si>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</si>
  <si>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</si>
  <si>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</si>
  <si>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</si>
  <si>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</si>
  <si>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</si>
  <si>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</si>
  <si>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</si>
  <si>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</si>
  <si>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</si>
  <si>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</si>
  <si>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</si>
  <si>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</si>
  <si>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</si>
  <si>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</si>
  <si>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</si>
  <si>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</si>
  <si>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</si>
  <si>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</si>
  <si>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</si>
  <si>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</si>
  <si>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</si>
  <si>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</si>
  <si>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</si>
  <si>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</si>
  <si>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</si>
  <si>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</si>
  <si>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</si>
  <si>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</si>
  <si>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</si>
  <si>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</si>
  <si>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</si>
  <si>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</si>
  <si>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</si>
  <si>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</si>
  <si>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</si>
  <si>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</si>
  <si>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</si>
  <si>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</si>
  <si>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</si>
  <si>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</si>
  <si>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</si>
  <si>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</si>
  <si>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</si>
  <si>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</si>
  <si>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</si>
  <si>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</si>
  <si>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</si>
  <si>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</si>
  <si>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</si>
  <si>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</si>
  <si>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</si>
  <si>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</si>
  <si>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</si>
  <si>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</si>
  <si>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</si>
  <si>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</si>
  <si>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</si>
  <si>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</si>
  <si>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</si>
  <si>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</si>
  <si>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</si>
  <si>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</si>
  <si>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</si>
  <si>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</si>
  <si>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</si>
  <si>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</si>
  <si>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</si>
  <si>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</si>
  <si>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</si>
  <si>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</si>
  <si>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</si>
  <si>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</si>
  <si>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</si>
  <si>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</si>
  <si>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</si>
  <si>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</si>
  <si>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</si>
  <si>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</si>
  <si>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</si>
  <si>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</si>
  <si>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</si>
  <si>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</si>
  <si>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</si>
  <si>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</si>
  <si>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</si>
  <si>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</si>
  <si>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</si>
  <si>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</si>
  <si>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</si>
  <si>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</si>
  <si>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</si>
  <si>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</si>
  <si>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</si>
  <si>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</si>
  <si>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</si>
  <si>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</si>
  <si>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</si>
  <si>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</si>
  <si>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</si>
  <si>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</si>
  <si>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</si>
  <si>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</si>
  <si>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</si>
  <si>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</si>
  <si>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</si>
  <si>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</si>
  <si>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</si>
  <si>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</si>
  <si>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</si>
  <si>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</si>
  <si>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</si>
  <si>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</si>
  <si>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</si>
  <si>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</si>
  <si>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</si>
  <si>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</si>
  <si>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</si>
  <si>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</si>
  <si>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</si>
  <si>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</si>
  <si>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</si>
  <si>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</si>
  <si>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</si>
  <si>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</si>
  <si>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</si>
  <si>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</si>
  <si>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</si>
  <si>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</si>
  <si>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</si>
  <si>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</si>
  <si>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</si>
  <si>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</si>
  <si>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</si>
  <si>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</si>
  <si>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</si>
  <si>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</si>
  <si>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</si>
  <si>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</si>
  <si>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</si>
  <si>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</si>
  <si>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</si>
  <si>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</si>
  <si>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</si>
  <si>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</si>
  <si>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</si>
  <si>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</si>
  <si>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</si>
  <si>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</si>
  <si>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</si>
  <si>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</si>
  <si>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</si>
  <si>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</si>
  <si>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</si>
  <si>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</si>
  <si>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</si>
  <si>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</si>
  <si>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</si>
  <si>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</si>
  <si>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</si>
  <si>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</si>
  <si>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</si>
  <si>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</si>
  <si>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</si>
  <si>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</si>
  <si>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</si>
  <si>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</si>
  <si>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</si>
  <si>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</si>
  <si>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</si>
  <si>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</si>
  <si>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</si>
  <si>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</si>
  <si>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</si>
  <si>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</si>
  <si>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</si>
  <si>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</si>
  <si>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</si>
  <si>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</si>
  <si>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</si>
  <si>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</si>
  <si>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</si>
  <si>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</si>
  <si>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</si>
  <si>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</si>
  <si>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</si>
  <si>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</si>
  <si>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</si>
  <si>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</si>
  <si>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</si>
  <si>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</si>
  <si>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</si>
  <si>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</si>
  <si>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</si>
  <si>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</si>
  <si>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</si>
  <si>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</si>
  <si>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</si>
  <si>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</si>
  <si>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</si>
  <si>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</si>
  <si>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</si>
  <si>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</si>
  <si>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</si>
  <si>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</si>
  <si>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</si>
  <si>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</si>
  <si>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</si>
  <si>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</si>
  <si>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</si>
  <si>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</si>
  <si>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</si>
  <si>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</si>
  <si>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</si>
  <si>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</si>
  <si>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</si>
  <si>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</si>
  <si>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</si>
  <si>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</si>
  <si>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</si>
  <si>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</si>
  <si>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</si>
  <si>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</si>
  <si>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</si>
  <si>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</si>
  <si>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</si>
  <si>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</si>
  <si>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</si>
  <si>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</si>
  <si>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</si>
  <si>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</si>
  <si>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</si>
  <si>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</si>
  <si>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</si>
  <si>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</si>
  <si>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</si>
  <si>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</si>
  <si>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</si>
  <si>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</si>
  <si>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</si>
  <si>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</si>
  <si>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</si>
  <si>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</si>
  <si>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</si>
  <si>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</si>
  <si>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</si>
  <si>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</si>
  <si>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</si>
  <si>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</si>
  <si>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</si>
  <si>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</si>
  <si>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</si>
  <si>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</si>
  <si>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</si>
  <si>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</si>
  <si>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</si>
  <si>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</si>
  <si>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</si>
  <si>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</si>
  <si>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</si>
  <si>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</si>
  <si>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</si>
  <si>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</si>
  <si>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</si>
  <si>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</si>
  <si>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</si>
  <si>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</si>
  <si>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</si>
  <si>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</si>
  <si>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</si>
  <si>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</si>
  <si>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</si>
  <si>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</si>
  <si>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</si>
  <si>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</si>
  <si>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</si>
  <si>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</si>
  <si>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</si>
  <si>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</si>
  <si>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</si>
  <si>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</si>
  <si>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</si>
  <si>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</si>
  <si>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</si>
  <si>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</si>
  <si>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</si>
  <si>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</si>
  <si>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</si>
  <si>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</si>
  <si>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</si>
  <si>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</si>
  <si>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</si>
  <si>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</si>
  <si>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</si>
  <si>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</si>
  <si>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</si>
  <si>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</si>
  <si>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</si>
  <si>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</si>
  <si>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</si>
  <si>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</si>
  <si>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</si>
  <si>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</si>
  <si>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</si>
  <si>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</si>
  <si>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</si>
  <si>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</si>
  <si>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</si>
  <si>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</si>
  <si>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</si>
  <si>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</si>
  <si>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</si>
  <si>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</si>
  <si>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</si>
  <si>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</si>
  <si>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</si>
  <si>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</si>
  <si>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</si>
  <si>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</si>
  <si>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</si>
  <si>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</si>
  <si>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</si>
  <si>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</si>
  <si>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</si>
  <si>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</si>
  <si>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</si>
  <si>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</si>
  <si>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</si>
  <si>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</si>
  <si>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</si>
  <si>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</si>
  <si>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</si>
  <si>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</si>
  <si>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</si>
  <si>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</si>
  <si>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</si>
  <si>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</si>
  <si>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</si>
  <si>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</si>
  <si>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</si>
  <si>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</si>
  <si>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</si>
  <si>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</si>
  <si>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</si>
  <si>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</si>
  <si>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</si>
  <si>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</si>
  <si>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</si>
  <si>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</si>
  <si>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</si>
  <si>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</si>
  <si>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</si>
  <si>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</si>
  <si>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</si>
  <si>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</si>
  <si>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</si>
  <si>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</si>
  <si>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</si>
  <si>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</si>
  <si>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</si>
  <si>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</si>
  <si>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</si>
  <si>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</si>
  <si>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</si>
  <si>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</si>
  <si>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</si>
  <si>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</si>
  <si>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</si>
  <si>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</si>
  <si>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</si>
  <si>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</si>
  <si>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</si>
  <si>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</si>
  <si>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</si>
  <si>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</si>
  <si>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</si>
  <si>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</si>
  <si>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</si>
  <si>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</si>
  <si>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</si>
  <si>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</si>
  <si>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</si>
  <si>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</si>
  <si>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</si>
  <si>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</si>
  <si>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</si>
  <si>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</si>
  <si>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</si>
  <si>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</si>
  <si>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</si>
  <si>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</si>
  <si>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</si>
  <si>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</si>
  <si>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</si>
  <si>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</si>
  <si>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</si>
  <si>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</si>
  <si>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</si>
  <si>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</si>
  <si>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</si>
  <si>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</si>
  <si>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</si>
  <si>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</si>
  <si>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</si>
  <si>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</si>
  <si>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</si>
  <si>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</si>
  <si>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</si>
  <si>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</si>
  <si>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</si>
  <si>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</si>
  <si>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</si>
  <si>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</si>
  <si>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</si>
  <si>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</si>
  <si>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</si>
  <si>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</si>
  <si>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</si>
  <si>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</si>
  <si>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</si>
  <si>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</si>
  <si>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</si>
  <si>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</si>
  <si>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</si>
  <si>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</si>
  <si>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</si>
  <si>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</si>
  <si>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</si>
  <si>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</si>
  <si>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</si>
  <si>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</si>
  <si>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</si>
  <si>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</si>
  <si>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</si>
  <si>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</si>
  <si>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</si>
  <si>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</si>
  <si>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</si>
  <si>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</si>
  <si>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</si>
  <si>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</si>
  <si>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</si>
  <si>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</si>
  <si>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</si>
  <si>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</si>
  <si>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</si>
  <si>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</si>
  <si>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</si>
  <si>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</si>
  <si>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</si>
  <si>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</si>
  <si>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</si>
  <si>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</si>
  <si>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</si>
  <si>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</si>
  <si>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</si>
  <si>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</si>
  <si>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</si>
  <si>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</si>
  <si>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</si>
  <si>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</si>
  <si>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</si>
  <si>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</si>
  <si>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</si>
  <si>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</si>
  <si>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</si>
  <si>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</si>
  <si>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</si>
  <si>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</si>
  <si>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</si>
  <si>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</si>
  <si>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</si>
  <si>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</si>
  <si>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</si>
  <si>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</si>
  <si>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</si>
  <si>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</si>
  <si>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</si>
  <si>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</si>
  <si>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</si>
  <si>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</si>
  <si>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</si>
  <si>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</si>
  <si>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</si>
  <si>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</si>
  <si>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</si>
  <si>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</si>
  <si>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</si>
  <si>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</si>
  <si>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</si>
  <si>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</si>
  <si>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</si>
  <si>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</si>
  <si>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</si>
  <si>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</si>
  <si>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</si>
  <si>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</si>
  <si>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</si>
  <si>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</si>
  <si>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</si>
  <si>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</si>
  <si>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</si>
  <si>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</si>
  <si>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</si>
  <si>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</si>
  <si>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</si>
  <si>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</si>
  <si>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</si>
  <si>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</si>
  <si>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</si>
  <si>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</si>
  <si>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</si>
  <si>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</si>
  <si>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</si>
  <si>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</si>
  <si>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</si>
  <si>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</si>
  <si>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</si>
  <si>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</si>
  <si>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</si>
  <si>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</si>
  <si>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</si>
  <si>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</si>
  <si>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</si>
  <si>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</si>
  <si>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</si>
  <si>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</si>
  <si>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</si>
  <si>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</si>
  <si>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</si>
  <si>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</si>
  <si>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</si>
  <si>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</si>
  <si>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</si>
  <si>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</si>
  <si>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</si>
  <si>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</si>
  <si>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</si>
  <si>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</si>
  <si>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</si>
  <si>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</si>
  <si>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</si>
  <si>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</si>
  <si>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</si>
  <si>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</si>
  <si>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</si>
  <si>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</si>
  <si>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</si>
  <si>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</si>
  <si>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</si>
  <si>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</si>
  <si>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</si>
  <si>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</si>
  <si>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</si>
  <si>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</si>
  <si>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</si>
  <si>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</si>
  <si>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</si>
  <si>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</si>
  <si>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</si>
  <si>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</si>
  <si>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</si>
  <si>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</si>
  <si>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</si>
  <si>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</si>
  <si>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</si>
  <si>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</si>
  <si>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</si>
  <si>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</si>
  <si>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</si>
  <si>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</si>
  <si>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</si>
  <si>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</si>
  <si>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</si>
  <si>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</si>
  <si>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</si>
  <si>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</si>
  <si>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</si>
  <si>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</si>
  <si>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</si>
  <si>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</si>
  <si>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</si>
  <si>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</si>
  <si>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</si>
  <si>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</si>
  <si>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</si>
  <si>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</si>
  <si>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</si>
  <si>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</si>
  <si>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</si>
  <si>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</si>
  <si>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</si>
  <si>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</si>
  <si>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</si>
  <si>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</si>
  <si>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</si>
  <si>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</si>
  <si>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</si>
  <si>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</si>
  <si>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</si>
  <si>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</si>
  <si>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</si>
  <si>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</si>
  <si>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</si>
  <si>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</si>
  <si>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</si>
  <si>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</si>
  <si>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</si>
  <si>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</si>
  <si>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</si>
  <si>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</si>
  <si>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</si>
  <si>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</si>
  <si>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</si>
  <si>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</si>
  <si>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</si>
  <si>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</si>
  <si>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</si>
  <si>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</si>
  <si>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</si>
  <si>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</si>
  <si>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</si>
  <si>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</si>
  <si>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</si>
  <si>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</si>
  <si>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</si>
  <si>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</si>
  <si>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</si>
  <si>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</si>
  <si>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</si>
  <si>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</si>
  <si>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</si>
  <si>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</si>
  <si>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</si>
  <si>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</si>
  <si>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</si>
  <si>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</si>
  <si>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</si>
  <si>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</si>
  <si>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</si>
  <si>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</si>
  <si>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</si>
  <si>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</si>
  <si>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</si>
  <si>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</si>
  <si>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</si>
  <si>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</si>
  <si>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</si>
  <si>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</si>
  <si>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</si>
  <si>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</si>
  <si>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</si>
  <si>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</si>
  <si>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</si>
  <si>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</si>
  <si>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</si>
  <si>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</si>
  <si>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</si>
  <si>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</si>
  <si>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</si>
  <si>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</si>
  <si>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</si>
  <si>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</si>
  <si>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</si>
  <si>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</si>
  <si>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</si>
  <si>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</si>
  <si>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</si>
  <si>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</si>
  <si>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</si>
  <si>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</si>
  <si>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</si>
  <si>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</si>
  <si>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</si>
  <si>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</si>
  <si>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</si>
  <si>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</si>
  <si>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</si>
  <si>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</si>
  <si>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</si>
  <si>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</si>
  <si>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</si>
  <si>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</si>
  <si>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</si>
  <si>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</si>
  <si>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</si>
  <si>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</si>
  <si>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</si>
  <si>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</si>
  <si>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</si>
  <si>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</si>
  <si>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</si>
  <si>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</si>
  <si>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</si>
  <si>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</si>
  <si>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</si>
  <si>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</si>
  <si>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</si>
  <si>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</si>
  <si>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</si>
  <si>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</si>
  <si>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</si>
  <si>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</si>
  <si>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</si>
  <si>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</si>
  <si>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</si>
  <si>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</si>
  <si>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</si>
  <si>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</si>
  <si>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</si>
  <si>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</si>
  <si>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</si>
  <si>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</si>
  <si>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</si>
  <si>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</si>
  <si>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</si>
  <si>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</si>
  <si>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</si>
  <si>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</si>
  <si>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</si>
  <si>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</si>
  <si>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</si>
  <si>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</si>
  <si>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</si>
  <si>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</si>
  <si>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</si>
  <si>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</si>
  <si>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</si>
  <si>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</si>
  <si>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</si>
  <si>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</si>
  <si>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</si>
  <si>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</si>
  <si>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</si>
  <si>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</si>
  <si>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</si>
  <si>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</si>
  <si>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</si>
  <si>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</si>
  <si>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</si>
  <si>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</si>
  <si>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</si>
  <si>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</si>
  <si>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</si>
  <si>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</si>
  <si>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</si>
  <si>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</si>
  <si>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</si>
  <si>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</si>
  <si>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</si>
  <si>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</si>
  <si>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</si>
  <si>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</si>
  <si>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</si>
  <si>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</si>
  <si>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</si>
  <si>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</si>
  <si>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</si>
  <si>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</si>
  <si>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</si>
  <si>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</si>
  <si>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</si>
  <si>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</si>
  <si>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</si>
  <si>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</si>
  <si>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</si>
  <si>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</si>
  <si>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</si>
  <si>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</si>
  <si>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</si>
  <si>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</si>
  <si>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</si>
  <si>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</si>
  <si>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</si>
  <si>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</si>
  <si>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</si>
  <si>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</si>
  <si>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</si>
  <si>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</si>
  <si>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</si>
  <si>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</si>
  <si>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</si>
  <si>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</si>
  <si>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</si>
  <si>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</si>
  <si>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</si>
  <si>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</si>
  <si>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</si>
  <si>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</si>
  <si>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</si>
  <si>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</si>
  <si>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</si>
  <si>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</si>
  <si>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</si>
  <si>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</si>
  <si>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</si>
  <si>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</si>
  <si>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</si>
  <si>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</si>
  <si>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</si>
  <si>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</si>
  <si>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</si>
  <si>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</si>
  <si>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</si>
  <si>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</si>
  <si>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</si>
  <si>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</si>
  <si>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</si>
  <si>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</si>
  <si>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</si>
  <si>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</si>
  <si>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</si>
  <si>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</si>
  <si>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</si>
  <si>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</si>
  <si>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</si>
  <si>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</si>
  <si>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</si>
  <si>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</si>
  <si>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</si>
  <si>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</si>
  <si>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</si>
  <si>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</si>
  <si>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</si>
  <si>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</si>
  <si>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</si>
  <si>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</si>
  <si>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</si>
  <si>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</si>
  <si>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</si>
  <si>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</si>
  <si>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</si>
  <si>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</si>
  <si>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</si>
  <si>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</si>
  <si>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</si>
  <si>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</si>
  <si>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</si>
  <si>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</si>
  <si>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</si>
  <si>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</si>
  <si>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</si>
  <si>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</si>
  <si>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</si>
  <si>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</si>
  <si>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</si>
  <si>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</si>
  <si>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</si>
  <si>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</si>
  <si>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</si>
  <si>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</si>
  <si>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</si>
  <si>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</si>
  <si>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</si>
  <si>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</si>
  <si>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</si>
  <si>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</si>
  <si>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</si>
  <si>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</si>
  <si>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</si>
  <si>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</si>
  <si>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</si>
  <si>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</si>
  <si>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</si>
  <si>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</si>
  <si>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</si>
  <si>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</si>
  <si>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</si>
  <si>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</si>
  <si>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</si>
  <si>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</si>
  <si>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</si>
  <si>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</si>
  <si>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</si>
  <si>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</si>
  <si>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</si>
  <si>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</si>
  <si>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</si>
  <si>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</si>
  <si>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</si>
  <si>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</si>
  <si>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</si>
  <si>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</si>
  <si>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</si>
  <si>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</si>
  <si>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</si>
  <si>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</si>
  <si>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</si>
  <si>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</si>
  <si>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</si>
  <si>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</si>
  <si>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</si>
  <si>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</si>
  <si>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</si>
  <si>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</si>
  <si>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</si>
  <si>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</si>
  <si>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</si>
  <si>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</si>
  <si>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</si>
  <si>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</si>
  <si>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</si>
  <si>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</si>
  <si>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</si>
  <si>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</si>
  <si>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</si>
  <si>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</si>
  <si>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</si>
  <si>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</si>
  <si>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</si>
  <si>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</si>
  <si>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</si>
  <si>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</si>
  <si>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</si>
  <si>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</si>
  <si>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</si>
  <si>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</si>
  <si>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</si>
  <si>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</si>
  <si>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</si>
  <si>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</si>
  <si>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</si>
  <si>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</si>
  <si>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</si>
  <si>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</si>
  <si>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</si>
  <si>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</si>
  <si>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</si>
  <si>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</si>
  <si>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</si>
  <si>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</si>
  <si>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</si>
  <si>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</si>
  <si>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</si>
  <si>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</si>
  <si>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</si>
  <si>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</si>
  <si>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</si>
  <si>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</si>
  <si>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</si>
  <si>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</si>
  <si>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</si>
  <si>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</si>
  <si>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</si>
  <si>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</si>
  <si>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</si>
  <si>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</si>
  <si>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</si>
  <si>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</si>
  <si>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</si>
  <si>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</si>
  <si>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</si>
  <si>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</si>
  <si>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</si>
  <si>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</si>
  <si>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</si>
  <si>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</si>
  <si>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</si>
  <si>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</si>
  <si>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</si>
  <si>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</si>
  <si>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</si>
  <si>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</si>
  <si>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</si>
  <si>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</si>
  <si>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</si>
  <si>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</si>
  <si>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</si>
  <si>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</si>
  <si>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</si>
  <si>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</si>
  <si>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</si>
  <si>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</si>
  <si>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</si>
  <si>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</si>
  <si>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</si>
  <si>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</si>
  <si>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</si>
  <si>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</si>
  <si>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</si>
  <si>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</si>
  <si>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</si>
  <si>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</si>
  <si>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</si>
  <si>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</si>
  <si>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</si>
  <si>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</si>
  <si>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</si>
  <si>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</si>
  <si>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</si>
  <si>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</si>
  <si>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</si>
  <si>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</si>
  <si>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</si>
  <si>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</si>
  <si>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</si>
  <si>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</si>
  <si>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</si>
  <si>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</si>
  <si>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</si>
  <si>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</si>
  <si>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</si>
  <si>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</si>
  <si>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</si>
  <si>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</si>
  <si>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</si>
  <si>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</si>
  <si>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</si>
  <si>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</si>
  <si>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</si>
  <si>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</si>
  <si>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</si>
  <si>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</si>
  <si>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</si>
  <si>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</si>
  <si>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</si>
  <si>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</si>
  <si>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</si>
  <si>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</si>
  <si>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</si>
  <si>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</si>
  <si>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</si>
  <si>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</si>
  <si>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</si>
  <si>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</si>
  <si>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</si>
  <si>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</si>
  <si>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</si>
  <si>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</si>
  <si>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</si>
  <si>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</si>
  <si>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</si>
  <si>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</si>
  <si>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</si>
  <si>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</si>
  <si>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</si>
  <si>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</si>
  <si>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</si>
  <si>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</si>
  <si>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</si>
  <si>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</si>
  <si>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</si>
  <si>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</si>
  <si>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</si>
  <si>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</si>
  <si>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</si>
  <si>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</si>
  <si>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</si>
  <si>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</si>
  <si>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</si>
  <si>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</si>
  <si>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</si>
  <si>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</si>
  <si>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</si>
  <si>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</si>
  <si>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</si>
  <si>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</si>
  <si>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</si>
  <si>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</si>
  <si>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</si>
  <si>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</si>
  <si>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</si>
  <si>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</si>
  <si>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</si>
  <si>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</si>
  <si>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</si>
  <si>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</si>
  <si>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</si>
  <si>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</si>
  <si>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</si>
  <si>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</si>
  <si>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</si>
  <si>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</si>
  <si>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</si>
  <si>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</si>
  <si>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</si>
  <si>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</si>
  <si>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</si>
  <si>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</si>
  <si>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</si>
  <si>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</si>
  <si>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</si>
  <si>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</si>
  <si>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</si>
  <si>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</si>
  <si>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</si>
  <si>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</si>
  <si>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</si>
  <si>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</si>
  <si>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</si>
  <si>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</si>
  <si>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</si>
  <si>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</si>
  <si>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</si>
  <si>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</si>
  <si>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</si>
  <si>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</si>
  <si>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</si>
  <si>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</si>
  <si>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</si>
  <si>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</si>
  <si>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</si>
  <si>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</si>
  <si>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</si>
  <si>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</si>
  <si>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</si>
  <si>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</si>
  <si>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</si>
  <si>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</si>
  <si>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</si>
  <si>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</si>
  <si>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</si>
  <si>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</si>
  <si>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</si>
  <si>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</si>
  <si>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</si>
  <si>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</si>
  <si>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</si>
  <si>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</si>
  <si>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</si>
  <si>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</si>
  <si>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</si>
  <si>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</si>
  <si>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</si>
  <si>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</si>
  <si>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</si>
  <si>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</si>
  <si>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</si>
  <si>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</si>
  <si>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</si>
  <si>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</si>
  <si>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</si>
  <si>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</si>
  <si>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</si>
  <si>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</si>
  <si>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</si>
  <si>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</si>
  <si>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</si>
  <si>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</si>
  <si>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</si>
  <si>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</si>
  <si>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</si>
  <si>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</si>
  <si>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</si>
  <si>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</si>
  <si>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</si>
  <si>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</si>
  <si>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</si>
  <si>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</si>
  <si>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</si>
  <si>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</si>
  <si>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</si>
  <si>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</si>
  <si>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</si>
  <si>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</si>
  <si>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</si>
  <si>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</si>
  <si>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</si>
  <si>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</si>
  <si>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</si>
  <si>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</si>
  <si>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</si>
  <si>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</si>
  <si>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</si>
  <si>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</si>
  <si>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</si>
  <si>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</si>
  <si>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</si>
  <si>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</si>
  <si>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</si>
  <si>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</si>
  <si>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</si>
  <si>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</si>
  <si>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</si>
  <si>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</si>
  <si>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</si>
  <si>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</si>
  <si>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</si>
  <si>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</si>
  <si>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</si>
  <si>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</si>
  <si>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</si>
  <si>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</si>
  <si>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</si>
  <si>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</si>
  <si>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</si>
  <si>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</si>
  <si>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</si>
  <si>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</si>
  <si>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</si>
  <si>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</si>
  <si>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</si>
  <si>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</si>
  <si>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</si>
  <si>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</si>
  <si>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</si>
  <si>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</si>
  <si>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</si>
  <si>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</si>
  <si>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</si>
  <si>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</si>
  <si>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</si>
  <si>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</si>
  <si>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</si>
  <si>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</si>
  <si>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</si>
  <si>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</si>
  <si>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</si>
  <si>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</si>
  <si>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</si>
  <si>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</si>
  <si>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</si>
  <si>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</si>
  <si>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</si>
  <si>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</si>
  <si>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</si>
  <si>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</si>
  <si>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</si>
  <si>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</si>
  <si>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</si>
  <si>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</si>
  <si>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</si>
  <si>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</si>
  <si>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</si>
  <si>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</si>
  <si>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</si>
  <si>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</si>
  <si>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</si>
  <si>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</si>
  <si>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</si>
  <si>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</si>
  <si>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</si>
  <si>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</si>
  <si>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</si>
  <si>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</si>
  <si>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</si>
  <si>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</si>
  <si>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</si>
  <si>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</si>
  <si>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</si>
  <si>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</si>
  <si>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</si>
  <si>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</si>
  <si>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</si>
  <si>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</si>
  <si>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</si>
  <si>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</si>
  <si>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</si>
  <si>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</si>
  <si>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</si>
  <si>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</si>
  <si>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</si>
  <si>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</si>
  <si>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</si>
  <si>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</si>
  <si>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</si>
  <si>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</si>
  <si>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</si>
  <si>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</si>
  <si>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</si>
  <si>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</si>
  <si>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</si>
  <si>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</si>
  <si>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</si>
  <si>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</si>
  <si>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</si>
  <si>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</si>
  <si>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</si>
  <si>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</si>
  <si>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</si>
  <si>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</si>
  <si>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</si>
  <si>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</si>
  <si>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</si>
  <si>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</si>
  <si>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</si>
  <si>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</si>
  <si>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</si>
  <si>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</si>
  <si>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</si>
  <si>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</si>
  <si>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</si>
  <si>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</si>
  <si>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</si>
  <si>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</si>
  <si>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</si>
  <si>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</si>
  <si>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</si>
  <si>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</si>
  <si>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</si>
  <si>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</si>
  <si>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</si>
  <si>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</si>
  <si>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</si>
  <si>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</si>
  <si>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</si>
  <si>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</si>
  <si>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</si>
  <si>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</si>
  <si>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</si>
  <si>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</si>
  <si>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</si>
  <si>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</si>
  <si>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</si>
  <si>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</si>
  <si>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</si>
  <si>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</si>
  <si>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</si>
  <si>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</si>
  <si>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</si>
  <si>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</si>
  <si>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</si>
  <si>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</si>
  <si>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</si>
  <si>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</si>
  <si>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</si>
  <si>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</si>
  <si>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</si>
  <si>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</si>
  <si>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</si>
  <si>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</si>
  <si>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</si>
  <si>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</si>
  <si>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</si>
  <si>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</si>
  <si>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</si>
  <si>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</si>
  <si>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</si>
  <si>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</si>
  <si>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</si>
  <si>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</si>
  <si>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</si>
  <si>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</si>
  <si>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</si>
  <si>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</si>
  <si>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</si>
  <si>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</si>
  <si>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</si>
  <si>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</si>
  <si>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</si>
  <si>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</si>
  <si>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</si>
  <si>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</si>
  <si>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</si>
  <si>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</si>
  <si>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</si>
  <si>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</si>
  <si>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</si>
  <si>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</si>
  <si>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</si>
  <si>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</si>
  <si>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</si>
  <si>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</si>
  <si>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</si>
  <si>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</si>
  <si>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</si>
  <si>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</si>
  <si>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</si>
  <si>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</si>
  <si>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</si>
  <si>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</si>
  <si>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</si>
  <si>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</si>
  <si>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</si>
  <si>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</si>
  <si>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</si>
  <si>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</si>
  <si>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</si>
  <si>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</si>
  <si>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</si>
  <si>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</si>
  <si>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</si>
  <si>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</si>
  <si>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</si>
  <si>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</si>
  <si>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</si>
  <si>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</si>
  <si>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</si>
  <si>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</si>
  <si>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</si>
  <si>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</si>
  <si>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</si>
  <si>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</si>
  <si>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</si>
  <si>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</si>
  <si>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</si>
  <si>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</si>
  <si>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</si>
  <si>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</si>
  <si>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</si>
  <si>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</si>
  <si>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</si>
  <si>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</si>
  <si>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</si>
  <si>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</si>
  <si>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</si>
  <si>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</si>
  <si>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</si>
  <si>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</si>
  <si>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</si>
  <si>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</si>
  <si>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</si>
  <si>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</si>
  <si>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</si>
  <si>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</si>
  <si>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</si>
  <si>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</si>
  <si>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</si>
  <si>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</si>
  <si>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</si>
  <si>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</si>
  <si>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</si>
  <si>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</si>
  <si>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</si>
  <si>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</si>
  <si>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</si>
  <si>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</si>
  <si>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</si>
  <si>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</si>
  <si>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</si>
  <si>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</si>
  <si>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</si>
  <si>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</si>
  <si>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</si>
  <si>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</si>
  <si>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</si>
  <si>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</si>
  <si>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</si>
  <si>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</si>
  <si>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</si>
  <si>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</si>
  <si>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</si>
  <si>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</si>
  <si>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</si>
  <si>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</si>
  <si>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</si>
  <si>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</si>
  <si>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</si>
  <si>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</si>
  <si>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</si>
  <si>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</si>
  <si>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</si>
  <si>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</si>
  <si>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</si>
  <si>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</si>
  <si>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</si>
  <si>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</si>
  <si>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</si>
  <si>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</si>
  <si>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</si>
  <si>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</si>
  <si>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</si>
  <si>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</si>
  <si>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</si>
  <si>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</si>
  <si>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</si>
  <si>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</si>
  <si>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</si>
  <si>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</si>
  <si>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</si>
  <si>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</si>
  <si>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</si>
  <si>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</si>
  <si>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</si>
  <si>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</si>
  <si>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</si>
  <si>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</si>
  <si>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</si>
  <si>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</si>
  <si>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</si>
  <si>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</si>
  <si>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</si>
  <si>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</si>
  <si>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</si>
  <si>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</si>
  <si>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</si>
  <si>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</si>
  <si>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</si>
  <si>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</si>
  <si>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</si>
  <si>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</si>
  <si>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</si>
  <si>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</si>
  <si>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</si>
  <si>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</si>
  <si>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</si>
  <si>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</si>
  <si>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</si>
  <si>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</si>
  <si>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</si>
  <si>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</si>
  <si>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</si>
  <si>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</si>
  <si>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</si>
  <si>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</si>
  <si>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</si>
  <si>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</si>
  <si>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</si>
  <si>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</si>
  <si>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</si>
  <si>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</si>
  <si>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</si>
  <si>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</si>
  <si>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</si>
  <si>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</si>
  <si>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</si>
  <si>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</si>
  <si>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</si>
  <si>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</si>
  <si>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</si>
  <si>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</si>
  <si>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</si>
  <si>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</si>
  <si>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</si>
  <si>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</si>
  <si>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</si>
  <si>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</si>
  <si>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</si>
  <si>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</si>
  <si>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</si>
  <si>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</si>
  <si>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</si>
  <si>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</si>
  <si>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</si>
  <si>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</si>
  <si>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</si>
  <si>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</si>
  <si>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</si>
  <si>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</si>
  <si>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</si>
  <si>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</si>
  <si>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</si>
  <si>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</si>
  <si>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</si>
  <si>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</si>
  <si>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</si>
  <si>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</si>
  <si>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</si>
  <si>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</si>
  <si>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</si>
  <si>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</si>
  <si>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</si>
  <si>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</si>
  <si>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</si>
  <si>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</si>
  <si>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</si>
  <si>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</si>
  <si>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</si>
  <si>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</si>
  <si>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</si>
  <si>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</si>
  <si>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</si>
  <si>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</si>
  <si>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</si>
  <si>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</si>
  <si>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</si>
  <si>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</si>
  <si>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</si>
  <si>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</si>
  <si>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</si>
  <si>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</si>
  <si>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</si>
  <si>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</si>
  <si>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</si>
  <si>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</si>
  <si>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</si>
  <si>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</si>
  <si>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</si>
  <si>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</si>
  <si>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</si>
  <si>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</si>
  <si>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</si>
  <si>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</si>
  <si>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</si>
  <si>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</si>
  <si>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</si>
  <si>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</si>
  <si>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</si>
  <si>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</si>
  <si>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</si>
  <si>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</si>
  <si>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</si>
  <si>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</si>
  <si>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</si>
  <si>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</si>
  <si>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</si>
  <si>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</si>
  <si>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</si>
  <si>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</si>
  <si>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</si>
  <si>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</si>
  <si>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</si>
  <si>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</si>
  <si>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</si>
  <si>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</si>
  <si>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</si>
  <si>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</si>
  <si>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</si>
  <si>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</si>
  <si>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</si>
  <si>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</si>
  <si>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</si>
  <si>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</si>
  <si>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</si>
  <si>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</si>
  <si>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</si>
  <si>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</si>
  <si>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</si>
  <si>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</si>
  <si>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</si>
  <si>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</si>
  <si>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</si>
  <si>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</si>
  <si>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</si>
  <si>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</si>
  <si>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</si>
  <si>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</si>
  <si>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</si>
  <si>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</si>
  <si>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</si>
  <si>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</si>
  <si>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</si>
  <si>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</si>
  <si>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</si>
  <si>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</si>
  <si>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</si>
  <si>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</si>
  <si>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</si>
  <si>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</si>
  <si>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</si>
  <si>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</si>
  <si>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</si>
  <si>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</si>
  <si>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</si>
  <si>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</si>
  <si>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</si>
  <si>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</si>
  <si>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</si>
  <si>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</si>
  <si>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</si>
  <si>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</si>
  <si>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</si>
  <si>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</si>
  <si>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</si>
  <si>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</si>
  <si>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</si>
  <si>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</si>
  <si>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</si>
  <si>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</si>
  <si>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</si>
  <si>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</si>
  <si>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</si>
  <si>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</si>
  <si>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</si>
  <si>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</si>
  <si>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</si>
  <si>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</si>
  <si>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</si>
  <si>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</si>
  <si>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</si>
  <si>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</si>
  <si>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</si>
  <si>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</si>
  <si>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</si>
  <si>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</si>
  <si>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</si>
  <si>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</si>
  <si>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</si>
  <si>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</si>
  <si>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</si>
  <si>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</si>
  <si>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</si>
  <si>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</si>
  <si>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</si>
  <si>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</si>
  <si>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</si>
  <si>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</si>
  <si>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</si>
  <si>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</si>
  <si>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</si>
  <si>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</si>
  <si>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</si>
  <si>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</si>
  <si>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</si>
  <si>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</si>
  <si>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</si>
  <si>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</si>
  <si>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</si>
  <si>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</si>
  <si>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</si>
  <si>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</si>
  <si>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</si>
  <si>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</si>
  <si>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</si>
  <si>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</si>
  <si>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</si>
  <si>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</si>
  <si>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</si>
  <si>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</si>
  <si>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</si>
  <si>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</si>
  <si>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</si>
  <si>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</si>
  <si>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</si>
  <si>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</si>
  <si>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</si>
  <si>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</si>
  <si>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</si>
  <si>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</si>
  <si>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</si>
  <si>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</si>
  <si>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</si>
  <si>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</si>
  <si>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</si>
  <si>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</si>
  <si>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</si>
  <si>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</si>
  <si>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</si>
  <si>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</si>
  <si>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</si>
  <si>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</si>
  <si>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</si>
  <si>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</si>
  <si>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</si>
  <si>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</si>
  <si>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</si>
  <si>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</si>
  <si>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</si>
  <si>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</si>
  <si>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</si>
  <si>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</si>
  <si>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</si>
  <si>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</si>
  <si>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</si>
  <si>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</si>
  <si>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</si>
  <si>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</si>
  <si>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</si>
  <si>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</si>
  <si>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</si>
  <si>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</si>
  <si>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</si>
  <si>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</si>
  <si>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</si>
  <si>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</si>
  <si>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</si>
  <si>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</si>
  <si>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</si>
  <si>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</si>
  <si>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</si>
  <si>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</si>
  <si>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</si>
  <si>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</si>
  <si>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</si>
  <si>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</si>
  <si>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</si>
  <si>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</si>
  <si>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</si>
  <si>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</si>
  <si>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</si>
  <si>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</si>
  <si>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</si>
  <si>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</si>
  <si>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</si>
  <si>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</si>
  <si>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</si>
  <si>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</si>
  <si>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</si>
  <si>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</si>
  <si>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</si>
  <si>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</si>
  <si>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</si>
  <si>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</si>
  <si>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</si>
  <si>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</si>
  <si>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</si>
  <si>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</si>
  <si>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</si>
  <si>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</si>
  <si>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</si>
  <si>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</si>
  <si>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</si>
  <si>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</si>
  <si>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</si>
  <si>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</si>
  <si>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</si>
  <si>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</si>
  <si>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</si>
  <si>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</si>
  <si>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</si>
  <si>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</si>
  <si>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</si>
  <si>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</si>
  <si>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</si>
  <si>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</si>
  <si>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</si>
  <si>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</si>
  <si>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</si>
  <si>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</si>
  <si>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</si>
  <si>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</si>
  <si>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</si>
  <si>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</si>
  <si>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</si>
  <si>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</si>
  <si>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</si>
  <si>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</si>
  <si>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</si>
  <si>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</si>
  <si>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</si>
  <si>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</si>
  <si>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</si>
  <si>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</si>
  <si>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</si>
  <si>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</si>
  <si>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</si>
  <si>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</si>
  <si>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</si>
  <si>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</si>
  <si>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</si>
  <si>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</si>
  <si>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</si>
  <si>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</si>
  <si>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</si>
  <si>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</si>
  <si>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</si>
  <si>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</si>
  <si>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</si>
  <si>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</si>
  <si>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</si>
  <si>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</si>
  <si>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</si>
  <si>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</si>
  <si>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</si>
  <si>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</si>
  <si>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</si>
  <si>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</si>
  <si>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</si>
  <si>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</si>
  <si>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</si>
  <si>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</si>
  <si>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</si>
  <si>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</si>
  <si>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</si>
  <si>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</si>
  <si>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</si>
  <si>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</si>
  <si>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</si>
  <si>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</si>
  <si>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</si>
  <si>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</si>
  <si>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</si>
  <si>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</si>
  <si>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</si>
  <si>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</si>
  <si>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</si>
  <si>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</si>
  <si>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</si>
  <si>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</si>
  <si>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</si>
  <si>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</si>
  <si>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</si>
  <si>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</si>
  <si>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</si>
  <si>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</si>
  <si>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</si>
  <si>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</si>
  <si>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</si>
  <si>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</si>
  <si>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</si>
  <si>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</si>
  <si>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</si>
  <si>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</si>
  <si>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</si>
  <si>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</si>
  <si>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</si>
  <si>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</si>
  <si>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</si>
  <si>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</si>
  <si>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</si>
  <si>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</si>
  <si>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</si>
  <si>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</si>
  <si>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</si>
  <si>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</si>
  <si>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</si>
  <si>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</si>
  <si>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</si>
  <si>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</si>
  <si>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</si>
  <si>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</si>
  <si>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</si>
  <si>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</si>
  <si>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</si>
  <si>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</si>
  <si>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</si>
  <si>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</si>
  <si>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</si>
  <si>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</si>
  <si>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</si>
  <si>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</si>
  <si>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</si>
  <si>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</si>
  <si>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</si>
  <si>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</si>
  <si>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</si>
  <si>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</si>
  <si>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</si>
  <si>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</si>
  <si>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</si>
  <si>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</si>
  <si>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</si>
  <si>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</si>
  <si>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</si>
  <si>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</si>
  <si>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</si>
  <si>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</si>
  <si>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</si>
  <si>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</si>
  <si>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</si>
  <si>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</si>
  <si>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</si>
  <si>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</si>
  <si>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</si>
  <si>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</si>
  <si>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</si>
  <si>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</si>
  <si>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</si>
  <si>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</si>
  <si>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</si>
  <si>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</si>
  <si>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</si>
  <si>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</si>
  <si>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</si>
  <si>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</si>
  <si>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</si>
  <si>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</si>
  <si>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</si>
  <si>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</si>
  <si>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</si>
  <si>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</si>
  <si>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</si>
  <si>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</si>
  <si>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</si>
  <si>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</si>
  <si>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</si>
  <si>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</si>
  <si>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</si>
  <si>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</si>
  <si>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</si>
  <si>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</si>
  <si>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</si>
  <si>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</si>
  <si>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</si>
  <si>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</si>
  <si>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</si>
  <si>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</si>
  <si>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</si>
  <si>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</si>
  <si>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</si>
  <si>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</si>
  <si>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</si>
  <si>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</si>
  <si>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</si>
  <si>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</si>
  <si>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</si>
  <si>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</si>
  <si>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</si>
  <si>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</si>
  <si>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</si>
  <si>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</si>
  <si>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</si>
  <si>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</si>
  <si>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</si>
  <si>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</si>
  <si>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</si>
  <si>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</si>
  <si>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</si>
  <si>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</si>
  <si>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</si>
  <si>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</si>
  <si>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</si>
  <si>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</si>
  <si>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</si>
  <si>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</si>
  <si>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</si>
  <si>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</si>
  <si>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</si>
  <si>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</si>
  <si>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</si>
  <si>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</si>
  <si>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</si>
  <si>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</si>
  <si>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</si>
  <si>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</si>
  <si>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</si>
  <si>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</si>
  <si>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</si>
  <si>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</si>
  <si>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</si>
  <si>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</si>
  <si>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</si>
  <si>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</si>
  <si>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</si>
  <si>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</si>
  <si>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</si>
  <si>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</si>
  <si>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</si>
  <si>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</si>
  <si>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</si>
  <si>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</si>
  <si>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</si>
  <si>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</si>
  <si>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</si>
  <si>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</si>
  <si>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</si>
  <si>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</si>
  <si>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</si>
  <si>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</si>
  <si>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</si>
  <si>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</si>
  <si>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</si>
  <si>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</si>
  <si>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</si>
  <si>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</si>
  <si>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</si>
  <si>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</si>
  <si>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</si>
  <si>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</si>
  <si>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</si>
  <si>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</si>
  <si>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</si>
  <si>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</si>
  <si>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</si>
  <si>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</si>
  <si>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</si>
  <si>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</si>
  <si>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</si>
  <si>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</si>
  <si>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</si>
  <si>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</si>
  <si>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</si>
  <si>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</si>
  <si>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</si>
  <si>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</si>
  <si>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</si>
  <si>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</si>
  <si>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</si>
  <si>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</si>
  <si>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</si>
  <si>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</si>
  <si>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</si>
  <si>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</si>
  <si>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</si>
  <si>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</si>
  <si>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</si>
  <si>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</si>
  <si>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</si>
  <si>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</si>
  <si>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</si>
  <si>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</si>
  <si>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</si>
  <si>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</si>
  <si>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</si>
  <si>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</si>
  <si>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</si>
  <si>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</si>
  <si>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</si>
  <si>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</si>
  <si>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</si>
  <si>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</si>
  <si>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</si>
  <si>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</si>
  <si>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</si>
  <si>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</si>
  <si>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</si>
  <si>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</si>
  <si>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</si>
  <si>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</si>
  <si>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</si>
  <si>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</si>
  <si>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</si>
  <si>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</si>
  <si>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</si>
  <si>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</si>
  <si>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</si>
  <si>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</si>
  <si>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</si>
  <si>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</si>
  <si>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</si>
  <si>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</si>
  <si>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</si>
  <si>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</si>
  <si>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</si>
  <si>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</si>
  <si>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</si>
  <si>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</si>
  <si>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</si>
  <si>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</si>
  <si>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</si>
  <si>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</si>
  <si>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</si>
  <si>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</si>
  <si>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</si>
  <si>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</si>
  <si>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</si>
  <si>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</si>
  <si>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</si>
  <si>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</si>
  <si>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</si>
  <si>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</si>
  <si>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</si>
  <si>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</si>
  <si>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</si>
  <si>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</si>
  <si>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</si>
  <si>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</si>
  <si>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</si>
  <si>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</si>
  <si>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</si>
  <si>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</si>
  <si>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</si>
  <si>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</si>
  <si>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</si>
  <si>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</si>
  <si>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</si>
  <si>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</si>
  <si>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</si>
  <si>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</si>
  <si>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</si>
  <si>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</si>
  <si>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</si>
  <si>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</si>
  <si>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</si>
  <si>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</si>
  <si>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</si>
  <si>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</si>
  <si>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</si>
  <si>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</si>
  <si>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</si>
  <si>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</si>
  <si>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</si>
  <si>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</si>
  <si>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</si>
  <si>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</si>
  <si>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</si>
  <si>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</si>
  <si>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</si>
  <si>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</si>
  <si>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</si>
  <si>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</si>
  <si>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</si>
  <si>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</si>
  <si>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</si>
  <si>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</si>
  <si>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</si>
  <si>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</si>
  <si>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</si>
  <si>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</si>
  <si>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</si>
  <si>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</si>
  <si>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</si>
  <si>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</si>
  <si>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</si>
  <si>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</si>
  <si>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</si>
  <si>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</si>
  <si>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</si>
  <si>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</si>
  <si>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</si>
  <si>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</si>
  <si>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</si>
  <si>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</si>
  <si>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</si>
  <si>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</si>
  <si>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</si>
  <si>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</si>
  <si>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</si>
  <si>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</si>
  <si>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</si>
  <si>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</si>
  <si>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</si>
  <si>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</si>
  <si>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</si>
  <si>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</si>
  <si>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</si>
  <si>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</si>
  <si>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</si>
  <si>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</si>
  <si>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</si>
  <si>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</si>
  <si>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</si>
  <si>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</si>
  <si>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</si>
  <si>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</si>
  <si>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</si>
  <si>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</si>
  <si>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</si>
  <si>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</si>
  <si>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</si>
  <si>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</si>
  <si>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</si>
  <si>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</si>
  <si>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</si>
  <si>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</si>
  <si>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</si>
  <si>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</si>
  <si>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</si>
  <si>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</si>
  <si>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</si>
  <si>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</si>
  <si>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</si>
  <si>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</si>
  <si>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</si>
  <si>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</si>
  <si>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</si>
  <si>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</si>
  <si>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</si>
  <si>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</si>
  <si>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</si>
  <si>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</si>
  <si>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</si>
  <si>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</si>
  <si>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</si>
  <si>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</si>
  <si>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</si>
  <si>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</si>
  <si>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</si>
  <si>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</si>
  <si>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</si>
  <si>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</si>
  <si>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</si>
  <si>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</si>
  <si>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</si>
  <si>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</si>
  <si>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</si>
  <si>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</si>
  <si>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</si>
  <si>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</si>
  <si>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</si>
  <si>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</si>
  <si>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</si>
  <si>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</si>
  <si>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</si>
  <si>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</si>
  <si>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</si>
  <si>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</si>
  <si>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</si>
  <si>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</si>
  <si>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</si>
  <si>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</si>
  <si>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</si>
  <si>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</si>
  <si>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</si>
  <si>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</si>
  <si>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</si>
  <si>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</si>
  <si>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</si>
  <si>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</si>
  <si>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</si>
  <si>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</si>
  <si>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</si>
  <si>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</si>
  <si>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</si>
  <si>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</si>
  <si>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</si>
  <si>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</si>
  <si>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</si>
  <si>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</si>
  <si>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</si>
  <si>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</si>
  <si>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</si>
  <si>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</si>
  <si>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</si>
  <si>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</si>
  <si>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</si>
  <si>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</si>
  <si>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</si>
  <si>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</si>
  <si>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</si>
  <si>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</si>
  <si>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</si>
  <si>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</si>
  <si>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</si>
  <si>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</si>
  <si>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</si>
  <si>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</si>
  <si>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</si>
  <si>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</si>
  <si>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</si>
  <si>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</si>
  <si>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</si>
  <si>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</si>
  <si>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</si>
  <si>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</si>
  <si>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</si>
  <si>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</si>
  <si>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</si>
  <si>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</si>
  <si>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</si>
  <si>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</si>
  <si>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</si>
  <si>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</si>
  <si>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</si>
  <si>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</si>
  <si>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</si>
  <si>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</si>
  <si>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</si>
  <si>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</si>
  <si>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</si>
  <si>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</si>
  <si>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</si>
  <si>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</si>
  <si>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</si>
  <si>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</si>
  <si>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</si>
  <si>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</si>
  <si>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</si>
  <si>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</si>
  <si>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</si>
  <si>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</si>
  <si>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</si>
  <si>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</si>
  <si>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</si>
  <si>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</si>
  <si>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</si>
  <si>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</si>
  <si>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</si>
  <si>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</si>
  <si>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</si>
  <si>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</si>
  <si>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</si>
  <si>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</si>
  <si>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</si>
  <si>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</si>
  <si>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</si>
  <si>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</si>
  <si>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</si>
  <si>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</si>
  <si>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</si>
  <si>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</si>
  <si>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</si>
  <si>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</si>
  <si>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</si>
  <si>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</si>
  <si>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</si>
  <si>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</si>
  <si>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</si>
  <si>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</si>
  <si>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</si>
  <si>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</si>
  <si>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</si>
  <si>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</si>
  <si>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</si>
  <si>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</si>
  <si>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</si>
  <si>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</si>
  <si>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</si>
  <si>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</si>
  <si>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</si>
  <si>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</si>
  <si>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</si>
  <si>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</si>
  <si>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</si>
  <si>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</si>
  <si>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</si>
  <si>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</si>
  <si>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</si>
  <si>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</si>
  <si>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</si>
  <si>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</si>
  <si>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</si>
  <si>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</si>
  <si>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</si>
  <si>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</si>
  <si>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</si>
  <si>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</si>
  <si>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</si>
  <si>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</si>
  <si>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</si>
  <si>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</si>
  <si>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</si>
  <si>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</si>
  <si>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</si>
  <si>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</si>
  <si>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</si>
  <si>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</si>
  <si>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</si>
  <si>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</si>
  <si>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</si>
  <si>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</si>
  <si>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</si>
  <si>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</si>
  <si>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</si>
  <si>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</si>
  <si>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</si>
  <si>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</si>
  <si>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</si>
  <si>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</si>
  <si>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</si>
  <si>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</si>
  <si>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</si>
  <si>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</si>
  <si>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</si>
  <si>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</si>
  <si>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</si>
  <si>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</si>
  <si>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</si>
  <si>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</si>
  <si>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</si>
  <si>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</si>
  <si>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</si>
  <si>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</si>
  <si>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</si>
  <si>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</si>
  <si>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</si>
  <si>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</si>
  <si>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</si>
  <si>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</si>
  <si>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</si>
  <si>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</si>
  <si>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</si>
  <si>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</si>
  <si>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</si>
  <si>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</si>
  <si>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</si>
  <si>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</si>
  <si>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</si>
  <si>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</si>
  <si>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</si>
  <si>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</si>
  <si>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</si>
  <si>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</si>
  <si>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</si>
  <si>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</si>
  <si>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</si>
  <si>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</si>
  <si>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</si>
  <si>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</si>
  <si>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</si>
  <si>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</si>
  <si>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</si>
  <si>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</si>
  <si>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</si>
  <si>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</si>
  <si>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</si>
  <si>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</si>
  <si>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</si>
  <si>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</si>
  <si>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</si>
  <si>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</si>
  <si>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</si>
  <si>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</si>
  <si>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</si>
  <si>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</si>
  <si>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</si>
  <si>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</si>
  <si>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</si>
  <si>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</si>
  <si>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</si>
  <si>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</si>
  <si>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</si>
  <si>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</si>
  <si>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</si>
  <si>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</si>
  <si>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</si>
  <si>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</si>
  <si>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</si>
  <si>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</si>
  <si>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</si>
  <si>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</si>
  <si>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</si>
  <si>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</si>
  <si>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</si>
  <si>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</si>
  <si>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</si>
  <si>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</si>
  <si>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</si>
  <si>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</si>
  <si>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</si>
  <si>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</si>
  <si>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</si>
  <si>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</si>
  <si>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</si>
  <si>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</si>
  <si>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</si>
  <si>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</si>
  <si>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</si>
  <si>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</si>
  <si>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</si>
  <si>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</si>
  <si>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</si>
  <si>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</si>
  <si>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</si>
  <si>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</si>
  <si>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</si>
  <si>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</si>
  <si>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</si>
  <si>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</si>
  <si>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</si>
  <si>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</si>
  <si>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</si>
  <si>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</si>
  <si>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</si>
  <si>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</si>
  <si>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</si>
  <si>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</si>
  <si>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</si>
  <si>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</si>
  <si>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</si>
  <si>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</si>
  <si>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</si>
  <si>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</si>
  <si>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</si>
  <si>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</si>
  <si>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</si>
  <si>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</si>
  <si>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</si>
  <si>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</si>
  <si>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</si>
  <si>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</si>
  <si>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</si>
  <si>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</si>
  <si>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</si>
  <si>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</si>
  <si>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</si>
  <si>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</si>
  <si>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</si>
  <si>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</si>
  <si>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</si>
  <si>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</si>
  <si>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</si>
  <si>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</si>
  <si>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</si>
  <si>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</si>
  <si>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</si>
  <si>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</si>
  <si>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</si>
  <si>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</si>
  <si>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</si>
  <si>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</si>
  <si>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</si>
  <si>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</si>
  <si>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</si>
  <si>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</si>
  <si>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</si>
  <si>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</si>
  <si>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</si>
  <si>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</si>
  <si>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</si>
  <si>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</si>
  <si>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</si>
  <si>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</si>
  <si>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</si>
  <si>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</si>
  <si>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</si>
  <si>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</si>
  <si>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</si>
  <si>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</si>
  <si>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</si>
  <si>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</si>
  <si>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</si>
  <si>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</si>
  <si>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</si>
  <si>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</si>
  <si>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</si>
  <si>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</si>
  <si>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</si>
  <si>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</si>
  <si>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</si>
  <si>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</si>
  <si>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</si>
  <si>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</si>
  <si>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</si>
  <si>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</si>
  <si>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</si>
  <si>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</si>
  <si>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</si>
  <si>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</si>
  <si>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</si>
  <si>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</si>
  <si>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</si>
  <si>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</si>
  <si>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</si>
  <si>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</si>
  <si>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</si>
  <si>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</si>
  <si>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</si>
  <si>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</si>
  <si>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</si>
  <si>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</si>
  <si>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</si>
  <si>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</si>
  <si>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</si>
  <si>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</si>
  <si>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</si>
  <si>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</si>
  <si>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</si>
  <si>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</si>
  <si>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</si>
  <si>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</si>
  <si>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</si>
  <si>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</si>
  <si>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</si>
  <si>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</si>
  <si>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</si>
  <si>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</si>
  <si>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</si>
  <si>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</si>
  <si>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</si>
  <si>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</si>
  <si>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</si>
  <si>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</si>
  <si>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</si>
  <si>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</si>
  <si>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</si>
  <si>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</si>
  <si>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</si>
  <si>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</si>
  <si>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</si>
  <si>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</si>
  <si>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</si>
  <si>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</si>
  <si>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</si>
  <si>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</si>
  <si>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</si>
  <si>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</si>
  <si>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</si>
  <si>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</si>
  <si>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</si>
  <si>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</si>
  <si>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</si>
  <si>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</si>
  <si>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</si>
  <si>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</si>
  <si>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</si>
  <si>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</si>
  <si>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</si>
  <si>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</si>
  <si>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</si>
  <si>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</si>
  <si>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</si>
  <si>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</si>
  <si>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</si>
  <si>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</si>
  <si>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</si>
  <si>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</si>
  <si>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</si>
  <si>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</si>
  <si>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</si>
  <si>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</si>
  <si>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</si>
  <si>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</si>
  <si>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</si>
  <si>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</si>
  <si>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</si>
  <si>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</si>
  <si>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</si>
  <si>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</si>
  <si>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</si>
  <si>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</si>
  <si>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</si>
  <si>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</si>
  <si>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</si>
  <si>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</si>
  <si>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</si>
  <si>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</si>
  <si>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</si>
  <si>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</si>
  <si>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</si>
  <si>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</si>
  <si>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</si>
  <si>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</si>
  <si>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</si>
  <si>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</si>
  <si>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</si>
  <si>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</si>
  <si>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</si>
  <si>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</si>
  <si>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</si>
  <si>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</si>
  <si>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</si>
  <si>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</si>
  <si>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</si>
  <si>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</si>
  <si>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</si>
  <si>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</si>
  <si>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</si>
  <si>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</si>
  <si>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</si>
  <si>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</si>
  <si>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</si>
  <si>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</si>
  <si>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</si>
  <si>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</si>
  <si>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</si>
  <si>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</si>
  <si>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</si>
  <si>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</si>
  <si>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</si>
  <si>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</si>
  <si>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</si>
  <si>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</si>
  <si>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</si>
  <si>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</si>
  <si>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</si>
  <si>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</si>
  <si>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</si>
  <si>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</si>
  <si>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</si>
  <si>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</si>
  <si>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</si>
  <si>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</si>
  <si>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</si>
  <si>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</si>
  <si>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</si>
  <si>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</si>
  <si>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</si>
  <si>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</si>
  <si>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</si>
  <si>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</si>
  <si>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</si>
  <si>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</si>
  <si>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</si>
  <si>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</si>
  <si>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</si>
  <si>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</si>
  <si>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</si>
  <si>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</si>
  <si>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</si>
  <si>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</si>
  <si>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</si>
  <si>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</si>
  <si>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</si>
  <si>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</si>
  <si>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</si>
  <si>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</si>
  <si>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</si>
  <si>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</si>
  <si>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</si>
  <si>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</si>
  <si>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</si>
  <si>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</si>
  <si>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</si>
  <si>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</si>
  <si>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</si>
  <si>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</si>
  <si>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</si>
  <si>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</si>
  <si>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</si>
  <si>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</si>
  <si>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</si>
  <si>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</si>
  <si>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</si>
  <si>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</si>
  <si>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</si>
  <si>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</si>
  <si>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</si>
  <si>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</si>
  <si>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</si>
  <si>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</si>
  <si>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</si>
  <si>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</si>
  <si>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</si>
  <si>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</si>
  <si>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</si>
  <si>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</si>
  <si>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</si>
  <si>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</si>
  <si>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</si>
  <si>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</si>
  <si>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</si>
  <si>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</si>
  <si>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</si>
  <si>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</si>
  <si>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</si>
  <si>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</si>
  <si>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</si>
  <si>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</si>
  <si>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</si>
  <si>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</si>
  <si>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</si>
  <si>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</si>
  <si>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</si>
  <si>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</si>
  <si>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</si>
  <si>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</si>
  <si>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</si>
  <si>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</si>
  <si>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</si>
  <si>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</si>
  <si>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</si>
  <si>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</si>
  <si>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</si>
  <si>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</si>
  <si>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</si>
  <si>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</si>
  <si>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</si>
  <si>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</si>
  <si>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</si>
  <si>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</si>
  <si>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</si>
  <si>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</si>
  <si>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</si>
  <si>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</si>
  <si>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</si>
  <si>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</si>
  <si>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</si>
  <si>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</si>
  <si>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</si>
  <si>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</si>
  <si>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</si>
  <si>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</si>
  <si>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</si>
  <si>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</si>
  <si>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</si>
  <si>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</si>
  <si>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</si>
  <si>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</si>
  <si>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</si>
  <si>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</si>
  <si>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</si>
  <si>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</si>
  <si>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</si>
  <si>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</si>
  <si>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</si>
  <si>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</si>
  <si>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</si>
  <si>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</si>
  <si>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</si>
  <si>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</si>
  <si>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</si>
  <si>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</si>
  <si>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</si>
  <si>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</si>
  <si>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</si>
  <si>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</si>
  <si>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</si>
  <si>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</si>
  <si>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</si>
  <si>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</si>
  <si>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</si>
  <si>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</si>
  <si>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</si>
  <si>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</si>
  <si>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</si>
  <si>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</si>
  <si>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</si>
  <si>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</si>
  <si>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</si>
  <si>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</si>
  <si>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</si>
  <si>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</si>
  <si>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</si>
  <si>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</si>
  <si>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</si>
  <si>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</si>
  <si>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</si>
  <si>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</si>
  <si>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</si>
  <si>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</si>
  <si>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</si>
  <si>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</si>
  <si>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</si>
  <si>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</si>
  <si>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</si>
  <si>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</si>
  <si>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</si>
  <si>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</si>
  <si>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</si>
  <si>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</si>
  <si>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</si>
  <si>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</si>
  <si>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</si>
  <si>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</si>
  <si>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</si>
  <si>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</si>
  <si>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</si>
  <si>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</si>
  <si>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</si>
  <si>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</si>
  <si>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</si>
  <si>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</si>
  <si>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</si>
  <si>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</si>
  <si>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</si>
  <si>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</si>
  <si>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</si>
  <si>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</si>
  <si>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</si>
  <si>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</si>
  <si>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</si>
  <si>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</si>
  <si>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</si>
  <si>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</si>
  <si>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</si>
  <si>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</si>
  <si>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</si>
  <si>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</si>
  <si>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</si>
  <si>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</si>
  <si>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</si>
  <si>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</si>
  <si>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</si>
  <si>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</si>
  <si>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</si>
  <si>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</si>
  <si>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</si>
  <si>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</si>
  <si>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</si>
  <si>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</si>
  <si>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</si>
  <si>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</si>
  <si>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</si>
  <si>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</si>
  <si>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</si>
  <si>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</si>
  <si>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</si>
  <si>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</si>
  <si>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</si>
  <si>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</si>
  <si>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</si>
  <si>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</si>
  <si>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</si>
  <si>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</si>
  <si>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</si>
  <si>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</si>
  <si>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</si>
  <si>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</si>
  <si>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</si>
  <si>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</si>
  <si>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</si>
  <si>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</si>
  <si>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</si>
  <si>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</si>
  <si>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</si>
  <si>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</si>
  <si>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</si>
  <si>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</si>
  <si>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</si>
  <si>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</si>
  <si>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</si>
  <si>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</si>
  <si>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</si>
  <si>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</si>
  <si>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</si>
  <si>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</si>
  <si>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</si>
  <si>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</si>
  <si>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</si>
  <si>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</si>
  <si>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</si>
  <si>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</si>
  <si>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</si>
  <si>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</si>
  <si>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</si>
  <si>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</si>
  <si>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</si>
  <si>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</si>
  <si>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</si>
  <si>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</si>
  <si>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</si>
  <si>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</si>
  <si>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</si>
  <si>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</si>
  <si>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</si>
  <si>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</si>
  <si>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</si>
  <si>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</si>
  <si>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</si>
  <si>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</si>
  <si>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</si>
  <si>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</si>
  <si>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</si>
  <si>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</si>
  <si>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</si>
  <si>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</si>
  <si>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</si>
  <si>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</si>
  <si>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</si>
  <si>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</si>
  <si>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</si>
  <si>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</si>
  <si>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</si>
  <si>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</si>
  <si>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</si>
  <si>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</si>
  <si>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</si>
  <si>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</si>
  <si>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</si>
  <si>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</si>
  <si>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</si>
  <si>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</si>
  <si>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</si>
  <si>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</si>
  <si>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</si>
  <si>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</si>
  <si>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</si>
  <si>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</si>
  <si>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</si>
  <si>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</si>
  <si>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</si>
  <si>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</si>
  <si>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</si>
  <si>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</si>
  <si>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</si>
  <si>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</si>
  <si>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</si>
  <si>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</si>
  <si>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</si>
  <si>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</si>
  <si>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</si>
  <si>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</si>
  <si>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</si>
  <si>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</si>
  <si>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</si>
  <si>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</si>
  <si>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</si>
  <si>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</si>
  <si>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</si>
  <si>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</si>
  <si>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</si>
  <si>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</si>
  <si>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</si>
  <si>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</si>
  <si>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</si>
  <si>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</si>
  <si>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</si>
  <si>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</si>
  <si>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</si>
  <si>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</si>
  <si>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</si>
  <si>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</si>
  <si>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</si>
  <si>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</si>
  <si>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</si>
  <si>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</si>
  <si>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</si>
  <si>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</si>
  <si>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</si>
  <si>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</si>
  <si>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</si>
  <si>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</si>
  <si>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</si>
  <si>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</si>
  <si>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</si>
  <si>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</si>
  <si>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</si>
  <si>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</si>
  <si>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</si>
  <si>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</si>
  <si>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</si>
  <si>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</si>
  <si>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</si>
  <si>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</si>
  <si>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</si>
  <si>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</si>
  <si>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</si>
  <si>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</si>
  <si>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</si>
  <si>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</si>
  <si>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</si>
  <si>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</si>
  <si>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</si>
  <si>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</si>
  <si>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</si>
  <si>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</si>
  <si>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</si>
  <si>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</si>
  <si>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</si>
  <si>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</si>
  <si>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</si>
  <si>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</si>
  <si>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</si>
  <si>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</si>
  <si>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</si>
  <si>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</si>
  <si>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</si>
  <si>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</si>
  <si>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</si>
  <si>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</si>
  <si>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</si>
  <si>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</si>
  <si>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</si>
  <si>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</si>
  <si>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</si>
  <si>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</si>
  <si>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</si>
  <si>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</si>
  <si>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</si>
  <si>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</si>
  <si>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</si>
  <si>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</si>
  <si>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</si>
  <si>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</si>
  <si>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</si>
  <si>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</si>
  <si>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</si>
  <si>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</si>
  <si>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</si>
  <si>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</si>
  <si>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</si>
  <si>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</si>
  <si>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</si>
  <si>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</si>
  <si>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</si>
  <si>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</si>
  <si>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</si>
  <si>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</si>
  <si>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</si>
  <si>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</si>
  <si>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</si>
  <si>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</si>
  <si>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</si>
  <si>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</si>
  <si>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</si>
  <si>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</si>
  <si>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</si>
  <si>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</si>
  <si>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</si>
  <si>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</si>
  <si>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</si>
  <si>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</si>
  <si>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</si>
  <si>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</si>
  <si>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</si>
  <si>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</si>
  <si>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</si>
  <si>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</si>
  <si>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</si>
  <si>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</si>
  <si>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</si>
  <si>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</si>
  <si>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</si>
  <si>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</si>
  <si>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</si>
  <si>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</si>
  <si>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</si>
  <si>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</si>
  <si>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</si>
  <si>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</si>
  <si>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</si>
  <si>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</si>
  <si>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</si>
  <si>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</si>
  <si>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</si>
  <si>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</si>
  <si>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</si>
  <si>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</si>
  <si>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</si>
  <si>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</si>
  <si>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</si>
  <si>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</si>
  <si>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</si>
  <si>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</si>
  <si>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</si>
  <si>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</si>
  <si>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</si>
  <si>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</si>
  <si>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</si>
  <si>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</si>
  <si>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</si>
  <si>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</si>
  <si>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</si>
  <si>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</si>
  <si>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</si>
  <si>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</si>
  <si>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</si>
  <si>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</si>
  <si>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</si>
  <si>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</si>
  <si>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</si>
  <si>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</si>
  <si>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</si>
  <si>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</si>
  <si>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</si>
  <si>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</si>
  <si>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</si>
  <si>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</si>
  <si>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</si>
  <si>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</si>
  <si>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</si>
  <si>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</si>
  <si>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</si>
  <si>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</si>
  <si>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</si>
  <si>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</si>
  <si>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</si>
  <si>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</si>
  <si>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</si>
  <si>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</si>
  <si>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</si>
  <si>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</si>
  <si>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</si>
  <si>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</si>
  <si>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</si>
  <si>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</si>
  <si>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</si>
  <si>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</si>
  <si>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</si>
  <si>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</si>
  <si>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</si>
  <si>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</si>
  <si>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</si>
  <si>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</si>
  <si>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</si>
  <si>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</si>
  <si>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</si>
  <si>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</si>
  <si>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</si>
  <si>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</si>
  <si>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</si>
  <si>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</si>
  <si>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</si>
  <si>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</si>
  <si>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</si>
  <si>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</si>
  <si>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</si>
  <si>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</si>
  <si>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</si>
  <si>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</si>
  <si>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</si>
  <si>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</si>
  <si>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</si>
  <si>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</si>
  <si>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</si>
  <si>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</si>
  <si>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</si>
  <si>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</si>
  <si>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</si>
  <si>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</si>
  <si>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</si>
  <si>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</si>
  <si>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</si>
  <si>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</si>
  <si>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</si>
  <si>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</si>
  <si>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</si>
  <si>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</si>
  <si>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</si>
  <si>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</si>
  <si>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</si>
  <si>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</si>
  <si>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</si>
  <si>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</si>
  <si>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</si>
  <si>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</si>
  <si>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</si>
  <si>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</si>
  <si>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</si>
  <si>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</si>
  <si>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</si>
  <si>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</si>
  <si>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</si>
  <si>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</si>
  <si>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</si>
  <si>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</si>
  <si>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</si>
  <si>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</si>
  <si>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</si>
  <si>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</si>
  <si>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</si>
  <si>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</si>
  <si>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</si>
  <si>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</si>
  <si>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</si>
  <si>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</si>
  <si>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</si>
  <si>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</si>
  <si>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</si>
  <si>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</si>
  <si>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</si>
  <si>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</si>
  <si>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</si>
  <si>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</si>
  <si>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</si>
  <si>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</si>
  <si>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</si>
  <si>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</si>
  <si>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</si>
  <si>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</si>
  <si>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</si>
  <si>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</si>
  <si>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</si>
  <si>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</si>
  <si>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</si>
  <si>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</si>
  <si>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</si>
  <si>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</si>
  <si>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</si>
  <si>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</si>
  <si>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</si>
  <si>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</si>
  <si>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</si>
  <si>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</si>
  <si>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</si>
  <si>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</si>
  <si>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</si>
  <si>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</si>
  <si>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</si>
  <si>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</si>
  <si>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</si>
  <si>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</si>
  <si>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</si>
  <si>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</si>
  <si>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</si>
  <si>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</si>
  <si>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</si>
  <si>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</si>
  <si>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</si>
  <si>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</si>
  <si>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</si>
  <si>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</si>
  <si>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</si>
  <si>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</si>
  <si>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</si>
  <si>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</si>
  <si>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</si>
  <si>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</si>
  <si>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</si>
  <si>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</si>
  <si>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</si>
  <si>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</si>
  <si>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</si>
  <si>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</si>
  <si>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</si>
  <si>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</si>
  <si>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</si>
  <si>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</si>
  <si>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</si>
  <si>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</si>
  <si>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</si>
  <si>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</si>
  <si>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</si>
  <si>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</si>
  <si>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</si>
  <si>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</si>
  <si>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</si>
  <si>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</si>
  <si>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</si>
  <si>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</si>
  <si>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</si>
  <si>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</si>
  <si>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</si>
  <si>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</si>
  <si>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</si>
  <si>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</si>
  <si>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</si>
  <si>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</si>
  <si>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</si>
  <si>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</si>
  <si>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</si>
  <si>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</si>
  <si>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</si>
  <si>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</si>
  <si>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</si>
  <si>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</si>
  <si>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</si>
  <si>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</si>
  <si>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</si>
  <si>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</si>
  <si>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</si>
  <si>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</si>
  <si>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</si>
  <si>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</si>
  <si>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</si>
  <si>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</si>
  <si>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</si>
  <si>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</si>
  <si>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</si>
  <si>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</si>
  <si>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</si>
  <si>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</si>
  <si>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</si>
  <si>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</si>
  <si>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</si>
  <si>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</si>
  <si>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</si>
  <si>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</si>
  <si>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</si>
  <si>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</si>
  <si>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</si>
  <si>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</si>
  <si>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</si>
  <si>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</si>
  <si>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</si>
  <si>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</si>
  <si>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</si>
  <si>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</si>
  <si>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</si>
  <si>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</si>
  <si>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</si>
  <si>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</si>
  <si>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</si>
  <si>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</si>
  <si>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</si>
  <si>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</si>
  <si>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</si>
  <si>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</si>
  <si>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</si>
  <si>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</si>
  <si>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</si>
  <si>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</si>
  <si>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</si>
  <si>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</si>
  <si>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</si>
  <si>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</si>
  <si>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</si>
  <si>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</si>
  <si>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</si>
  <si>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</si>
  <si>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</si>
  <si>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</si>
  <si>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</si>
  <si>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</si>
  <si>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</si>
  <si>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</si>
  <si>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</si>
  <si>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</si>
  <si>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</si>
  <si>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</si>
  <si>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</si>
  <si>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</si>
  <si>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</si>
  <si>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</si>
  <si>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</si>
  <si>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</si>
  <si>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</si>
  <si>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</si>
  <si>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</si>
  <si>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</si>
  <si>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</si>
  <si>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</si>
  <si>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</si>
  <si>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</si>
  <si>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</si>
  <si>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</si>
  <si>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</si>
  <si>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</si>
  <si>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</si>
  <si>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</si>
  <si>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</si>
  <si>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</si>
  <si>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</si>
  <si>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</si>
  <si>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</si>
  <si>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</si>
  <si>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</si>
  <si>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</si>
  <si>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</si>
  <si>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</si>
  <si>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</si>
  <si>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</si>
  <si>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</si>
  <si>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</si>
  <si>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</si>
  <si>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</si>
  <si>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</si>
  <si>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</si>
  <si>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</si>
  <si>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</si>
  <si>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</si>
  <si>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</si>
  <si>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</si>
  <si>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</si>
  <si>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</si>
  <si>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</si>
  <si>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</si>
  <si>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</si>
  <si>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</si>
  <si>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</si>
  <si>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</si>
  <si>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</si>
  <si>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</si>
  <si>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</si>
  <si>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</si>
  <si>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</si>
  <si>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</si>
  <si>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</si>
  <si>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</si>
  <si>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</si>
  <si>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</si>
  <si>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</si>
  <si>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</si>
  <si>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</si>
  <si>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</si>
  <si>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</si>
  <si>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</si>
  <si>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</si>
  <si>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</si>
  <si>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</si>
  <si>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</si>
  <si>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</si>
  <si>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</si>
  <si>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</si>
  <si>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</si>
  <si>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</si>
  <si>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</si>
  <si>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</si>
  <si>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</si>
  <si>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</si>
  <si>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</si>
  <si>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</si>
  <si>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</si>
  <si>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</si>
  <si>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</si>
  <si>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</si>
  <si>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</si>
  <si>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</si>
  <si>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</si>
  <si>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</si>
  <si>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</si>
  <si>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</si>
  <si>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</si>
  <si>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</si>
  <si>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</si>
  <si>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</si>
  <si>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</si>
  <si>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</si>
  <si>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</si>
  <si>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</si>
  <si>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</si>
  <si>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</si>
  <si>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</si>
  <si>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</si>
  <si>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</si>
  <si>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</si>
  <si>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</si>
  <si>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</si>
  <si>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</si>
  <si>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</si>
  <si>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</si>
  <si>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</si>
  <si>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</si>
  <si>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</si>
  <si>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</si>
  <si>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</si>
  <si>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</si>
  <si>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</si>
  <si>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</si>
  <si>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</si>
  <si>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</si>
  <si>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</si>
  <si>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</si>
  <si>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</si>
  <si>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</si>
  <si>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</si>
  <si>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</si>
  <si>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</si>
  <si>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</si>
  <si>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</si>
  <si>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</si>
  <si>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</si>
  <si>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</si>
  <si>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</si>
  <si>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</si>
  <si>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</si>
  <si>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</si>
  <si>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</si>
  <si>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</si>
  <si>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</si>
  <si>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</si>
  <si>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</si>
  <si>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</si>
  <si>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</si>
  <si>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</si>
  <si>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</si>
  <si>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</si>
  <si>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</si>
  <si>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</si>
  <si>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</si>
  <si>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</si>
  <si>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</si>
  <si>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</si>
  <si>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</si>
  <si>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</si>
  <si>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</si>
  <si>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</si>
  <si>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</si>
  <si>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</si>
  <si>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</si>
  <si>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</si>
  <si>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</si>
  <si>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</si>
  <si>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</si>
  <si>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</si>
  <si>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</si>
  <si>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</si>
  <si>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</si>
  <si>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</si>
  <si>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</si>
  <si>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</si>
  <si>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</si>
  <si>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</si>
  <si>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</si>
  <si>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</si>
  <si>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</si>
  <si>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</si>
  <si>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</si>
  <si>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</si>
  <si>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</si>
  <si>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</si>
  <si>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</si>
  <si>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</si>
  <si>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</si>
  <si>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</si>
  <si>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</si>
  <si>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</si>
  <si>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</si>
  <si>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</si>
  <si>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</si>
  <si>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</si>
  <si>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</si>
  <si>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</si>
  <si>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</si>
  <si>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</si>
  <si>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</si>
  <si>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</si>
  <si>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</si>
  <si>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</si>
  <si>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</si>
  <si>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</si>
  <si>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</si>
  <si>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</si>
  <si>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</si>
  <si>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</si>
  <si>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</si>
  <si>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</si>
  <si>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</si>
  <si>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</si>
  <si>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</si>
  <si>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</si>
  <si>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</si>
  <si>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</si>
  <si>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</si>
  <si>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</si>
  <si>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</si>
  <si>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</si>
  <si>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</si>
  <si>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</si>
  <si>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</si>
  <si>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</si>
  <si>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</si>
  <si>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</si>
  <si>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</si>
  <si>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</si>
  <si>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</si>
  <si>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</si>
  <si>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</si>
  <si>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</si>
  <si>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</si>
  <si>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</si>
  <si>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</si>
  <si>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</si>
  <si>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</si>
  <si>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</si>
  <si>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</si>
  <si>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</si>
  <si>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</si>
  <si>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</si>
  <si>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</si>
  <si>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</si>
  <si>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</si>
  <si>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</si>
  <si>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</si>
  <si>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</si>
  <si>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</si>
  <si>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</si>
  <si>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</si>
  <si>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</si>
  <si>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</si>
  <si>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</si>
  <si>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</si>
  <si>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</si>
  <si>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</si>
  <si>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</si>
  <si>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</si>
  <si>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</si>
  <si>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</si>
  <si>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</si>
  <si>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</si>
  <si>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</si>
  <si>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</si>
  <si>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</si>
  <si>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</si>
  <si>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</si>
  <si>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</si>
  <si>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</si>
  <si>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</si>
  <si>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</si>
  <si>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</si>
  <si>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</si>
  <si>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</si>
  <si>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</si>
  <si>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</si>
  <si>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</si>
  <si>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</si>
  <si>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</si>
  <si>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</si>
  <si>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</si>
  <si>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</si>
  <si>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</si>
  <si>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</si>
  <si>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</si>
  <si>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</si>
  <si>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</si>
  <si>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</si>
  <si>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</si>
  <si>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</si>
  <si>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</si>
  <si>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</si>
  <si>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</si>
  <si>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</si>
  <si>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</si>
  <si>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</si>
  <si>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</si>
  <si>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</si>
  <si>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</si>
  <si>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</si>
  <si>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</si>
  <si>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</si>
  <si>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</si>
  <si>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</si>
  <si>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</si>
  <si>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</si>
  <si>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</si>
  <si>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</si>
  <si>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</si>
  <si>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</si>
  <si>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</si>
  <si>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</si>
  <si>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</si>
  <si>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</si>
  <si>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</si>
  <si>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</si>
  <si>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</si>
  <si>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</si>
  <si>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</si>
  <si>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</si>
  <si>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</si>
  <si>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</si>
  <si>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</si>
  <si>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</si>
  <si>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</si>
  <si>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</si>
  <si>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</si>
  <si>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</si>
  <si>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</si>
  <si>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</si>
  <si>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</si>
  <si>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</si>
  <si>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</si>
  <si>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</si>
  <si>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</si>
  <si>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</si>
  <si>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</si>
  <si>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</si>
  <si>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</si>
  <si>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</si>
  <si>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</si>
  <si>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</si>
  <si>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</si>
  <si>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</si>
  <si>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</si>
  <si>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</si>
  <si>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</si>
  <si>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</si>
  <si>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</si>
  <si>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</si>
  <si>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</si>
  <si>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</si>
  <si>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</si>
  <si>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</si>
  <si>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</si>
  <si>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</si>
  <si>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</si>
  <si>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</si>
  <si>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</si>
  <si>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</si>
  <si>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</si>
  <si>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</si>
  <si>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</si>
  <si>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</si>
  <si>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</si>
  <si>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</si>
  <si>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</si>
  <si>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</si>
  <si>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</si>
  <si>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</si>
  <si>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</si>
  <si>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</si>
  <si>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</si>
  <si>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</si>
  <si>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</si>
  <si>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</si>
  <si>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</si>
  <si>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</si>
  <si>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</si>
  <si>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</si>
  <si>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</si>
  <si>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</si>
  <si>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</si>
  <si>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</si>
  <si>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</si>
  <si>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</si>
  <si>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</si>
  <si>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</si>
  <si>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</si>
  <si>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</si>
  <si>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</si>
  <si>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</si>
  <si>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</si>
  <si>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</si>
  <si>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</si>
  <si>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</si>
  <si>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</si>
  <si>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</si>
  <si>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</si>
  <si>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</si>
  <si>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</si>
  <si>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</si>
  <si>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</si>
  <si>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</si>
  <si>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</si>
  <si>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</si>
  <si>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</si>
  <si>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</si>
  <si>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</si>
  <si>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</si>
  <si>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</si>
  <si>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</si>
  <si>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</si>
  <si>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</si>
  <si>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</si>
  <si>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</si>
  <si>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</si>
  <si>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</si>
  <si>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</si>
  <si>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</si>
  <si>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</si>
  <si>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</si>
  <si>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</si>
  <si>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</si>
  <si>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</si>
  <si>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</si>
  <si>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</si>
  <si>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</si>
  <si>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</si>
  <si>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</si>
  <si>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</si>
  <si>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</si>
  <si>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</si>
  <si>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</si>
  <si>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</si>
  <si>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</si>
  <si>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</si>
  <si>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</si>
  <si>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</si>
  <si>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</si>
  <si>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</si>
  <si>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</si>
  <si>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</si>
  <si>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</si>
  <si>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</si>
  <si>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</si>
  <si>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</si>
  <si>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</si>
  <si>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</si>
  <si>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</si>
  <si>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</si>
  <si>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</si>
  <si>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</si>
  <si>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</si>
  <si>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</si>
  <si>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</si>
  <si>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</si>
  <si>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</si>
  <si>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</si>
  <si>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</si>
  <si>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</si>
  <si>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</si>
  <si>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</si>
  <si>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</si>
  <si>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</si>
  <si>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</si>
  <si>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</si>
  <si>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</si>
  <si>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</si>
  <si>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</si>
  <si>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</si>
  <si>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</si>
  <si>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</si>
  <si>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</si>
  <si>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</si>
  <si>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</si>
  <si>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</si>
  <si>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</si>
  <si>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</si>
  <si>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</si>
  <si>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</si>
  <si>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</si>
  <si>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</si>
  <si>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</si>
  <si>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</si>
  <si>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</si>
  <si>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</si>
  <si>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</si>
  <si>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</si>
  <si>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</si>
  <si>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</si>
  <si>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</si>
  <si>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</si>
  <si>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</si>
  <si>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</si>
  <si>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</si>
  <si>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</si>
  <si>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</si>
  <si>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</si>
  <si>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</si>
  <si>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</si>
  <si>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</si>
  <si>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</si>
  <si>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</si>
  <si>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</si>
  <si>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</si>
  <si>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</si>
  <si>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</si>
  <si>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</si>
  <si>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</si>
  <si>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</si>
  <si>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</si>
  <si>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</si>
  <si>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</si>
  <si>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</si>
  <si>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</si>
  <si>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</si>
  <si>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</si>
  <si>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</si>
  <si>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</si>
  <si>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</si>
  <si>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</si>
  <si>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</si>
  <si>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</si>
  <si>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</si>
  <si>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</si>
  <si>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</si>
  <si>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</si>
  <si>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</si>
  <si>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</si>
  <si>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</si>
  <si>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</si>
  <si>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</si>
  <si>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</si>
  <si>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</si>
  <si>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</si>
  <si>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</si>
  <si>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</si>
  <si>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</si>
  <si>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</si>
  <si>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</si>
  <si>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</si>
  <si>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</si>
  <si>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</si>
  <si>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</si>
  <si>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</si>
  <si>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</si>
  <si>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</si>
  <si>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</si>
  <si>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</si>
  <si>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</si>
  <si>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</si>
  <si>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</si>
  <si>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</si>
  <si>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</si>
  <si>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</si>
  <si>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</si>
  <si>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</si>
  <si>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</si>
  <si>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</si>
  <si>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</si>
  <si>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</si>
  <si>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</si>
  <si>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</si>
  <si>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</si>
  <si>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</si>
  <si>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</si>
  <si>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</si>
  <si>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</si>
  <si>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</si>
  <si>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</si>
  <si>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</si>
  <si>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</si>
  <si>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</si>
  <si>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</si>
  <si>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</si>
  <si>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</si>
  <si>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</si>
  <si>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</si>
  <si>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</si>
  <si>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</si>
  <si>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</si>
  <si>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</si>
  <si>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</si>
  <si>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</si>
  <si>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</si>
  <si>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</si>
  <si>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</si>
  <si>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</si>
  <si>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</si>
  <si>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</si>
  <si>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</si>
  <si>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</si>
  <si>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</si>
  <si>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</si>
  <si>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</si>
  <si>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</si>
  <si>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</si>
  <si>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</si>
  <si>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</si>
  <si>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</si>
  <si>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</si>
  <si>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</si>
  <si>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</si>
  <si>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</si>
  <si>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</si>
  <si>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</si>
  <si>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</si>
  <si>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</si>
  <si>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</si>
  <si>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</si>
  <si>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</si>
  <si>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</si>
  <si>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</si>
  <si>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</si>
  <si>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</si>
  <si>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</si>
  <si>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</si>
  <si>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</si>
  <si>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</si>
  <si>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</si>
  <si>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</si>
  <si>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</si>
  <si>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</si>
  <si>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</si>
  <si>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</si>
  <si>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</si>
  <si>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</si>
  <si>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</si>
  <si>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</si>
  <si>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</si>
  <si>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</si>
  <si>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</si>
  <si>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</si>
  <si>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</si>
  <si>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</si>
  <si>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</si>
  <si>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</si>
  <si>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</si>
  <si>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</si>
  <si>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</si>
  <si>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</si>
  <si>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</si>
  <si>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</si>
  <si>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</si>
  <si>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</si>
  <si>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</si>
  <si>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</si>
  <si>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</si>
  <si>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</si>
  <si>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</si>
  <si>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</si>
  <si>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</si>
  <si>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</si>
  <si>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</si>
  <si>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</si>
  <si>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</si>
  <si>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</si>
  <si>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</si>
  <si>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</si>
  <si>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</si>
  <si>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</si>
  <si>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</si>
  <si>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</si>
  <si>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</si>
  <si>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</si>
  <si>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</si>
  <si>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</si>
  <si>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</si>
  <si>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</si>
  <si>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</si>
  <si>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</si>
  <si>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</si>
  <si>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</si>
  <si>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</si>
  <si>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</si>
  <si>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</si>
  <si>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</si>
  <si>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</si>
  <si>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</si>
  <si>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</si>
  <si>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</si>
  <si>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</si>
  <si>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</si>
  <si>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</si>
  <si>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</si>
  <si>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</si>
  <si>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</si>
  <si>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</si>
  <si>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</si>
  <si>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</si>
  <si>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</si>
  <si>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</si>
  <si>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</si>
  <si>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</si>
  <si>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</si>
  <si>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</si>
  <si>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</si>
  <si>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</si>
  <si>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</si>
  <si>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</si>
  <si>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</si>
  <si>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</si>
  <si>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</si>
  <si>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</si>
  <si>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</si>
  <si>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</si>
  <si>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</si>
  <si>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</si>
  <si>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</si>
  <si>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</si>
  <si>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</si>
  <si>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</si>
  <si>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</si>
  <si>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</si>
  <si>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</si>
  <si>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</si>
  <si>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</si>
  <si>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</si>
  <si>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</si>
  <si>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</si>
  <si>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</si>
  <si>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</si>
  <si>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</si>
  <si>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</si>
  <si>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</si>
  <si>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</si>
  <si>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</si>
  <si>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</si>
  <si>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</si>
  <si>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</si>
  <si>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</si>
  <si>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</si>
  <si>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</si>
  <si>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</si>
  <si>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</si>
  <si>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</si>
  <si>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</si>
  <si>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</si>
  <si>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</si>
  <si>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</si>
  <si>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</si>
  <si>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</si>
  <si>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</si>
  <si>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</si>
  <si>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</si>
  <si>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</si>
  <si>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</si>
  <si>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</si>
  <si>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</si>
  <si>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</si>
  <si>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</si>
  <si>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</si>
  <si>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</si>
  <si>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</si>
  <si>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</si>
  <si>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</si>
  <si>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</si>
  <si>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</si>
  <si>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</si>
  <si>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</si>
  <si>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</si>
  <si>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</si>
  <si>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</si>
  <si>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</si>
  <si>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</si>
  <si>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</si>
  <si>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</si>
  <si>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</si>
  <si>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</si>
  <si>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</si>
  <si>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</si>
  <si>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</si>
  <si>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</si>
  <si>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</si>
  <si>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</si>
  <si>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</si>
  <si>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</si>
  <si>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</si>
  <si>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</si>
  <si>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</si>
  <si>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</si>
  <si>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</si>
  <si>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</si>
  <si>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</si>
  <si>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</si>
  <si>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</si>
  <si>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</si>
  <si>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</si>
  <si>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</si>
  <si>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</si>
  <si>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</si>
  <si>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</si>
  <si>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</si>
  <si>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</si>
  <si>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</si>
  <si>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</si>
  <si>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</si>
  <si>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</si>
  <si>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</si>
  <si>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</si>
  <si>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</si>
  <si>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</si>
  <si>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</si>
  <si>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</si>
  <si>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</si>
  <si>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</si>
  <si>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</si>
  <si>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</si>
  <si>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</si>
  <si>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</si>
  <si>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</si>
  <si>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</si>
  <si>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</si>
  <si>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</si>
  <si>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</si>
  <si>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</si>
  <si>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</si>
  <si>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</si>
  <si>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</si>
  <si>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</si>
  <si>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</si>
  <si>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</si>
  <si>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</si>
  <si>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</si>
  <si>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</si>
  <si>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</si>
  <si>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</si>
  <si>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</si>
  <si>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</si>
  <si>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</si>
  <si>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</si>
  <si>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</si>
  <si>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</si>
  <si>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</si>
  <si>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</si>
  <si>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</si>
  <si>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</si>
  <si>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</si>
  <si>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</si>
  <si>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</si>
  <si>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</si>
  <si>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</si>
  <si>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</si>
  <si>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</si>
  <si>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</si>
  <si>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</si>
  <si>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</si>
  <si>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</si>
  <si>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</si>
  <si>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</si>
  <si>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</si>
  <si>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</si>
  <si>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</si>
  <si>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</si>
  <si>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</si>
  <si>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</si>
  <si>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</si>
  <si>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</si>
  <si>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</si>
  <si>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</si>
  <si>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</si>
  <si>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</si>
  <si>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</si>
  <si>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</si>
  <si>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</si>
  <si>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</si>
  <si>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</si>
  <si>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</si>
  <si>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</si>
  <si>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</si>
  <si>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</si>
  <si>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</si>
  <si>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</si>
  <si>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</si>
  <si>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</si>
  <si>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</si>
  <si>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</si>
  <si>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</si>
  <si>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</si>
  <si>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</si>
  <si>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</si>
  <si>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</si>
  <si>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</si>
  <si>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</si>
  <si>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</si>
  <si>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</si>
  <si>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</si>
  <si>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</si>
  <si>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</si>
  <si>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</si>
  <si>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</si>
  <si>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</si>
  <si>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</si>
  <si>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</si>
  <si>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</si>
  <si>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</si>
  <si>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</si>
  <si>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</si>
  <si>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</si>
  <si>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</si>
  <si>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</si>
  <si>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</si>
  <si>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</si>
  <si>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</si>
  <si>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</si>
  <si>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</si>
  <si>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</si>
  <si>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</si>
  <si>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</si>
  <si>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</si>
  <si>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</si>
  <si>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</si>
  <si>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</si>
  <si>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</si>
  <si>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</si>
  <si>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</si>
  <si>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</si>
  <si>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</si>
  <si>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</si>
  <si>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</si>
  <si>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</si>
  <si>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</si>
  <si>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</si>
  <si>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</si>
  <si>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</si>
  <si>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</si>
  <si>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</si>
  <si>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</si>
  <si>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</si>
  <si>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</si>
  <si>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</si>
  <si>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</si>
  <si>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</si>
  <si>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</si>
  <si>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</si>
  <si>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</si>
  <si>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</si>
  <si>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</si>
  <si>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</si>
  <si>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</si>
  <si>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</si>
  <si>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</si>
  <si>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</si>
  <si>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</si>
  <si>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</si>
  <si>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</si>
  <si>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</si>
  <si>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</si>
  <si>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</si>
  <si>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</si>
  <si>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</si>
  <si>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</si>
  <si>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</si>
  <si>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</si>
  <si>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</si>
  <si>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</si>
  <si>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</si>
  <si>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</si>
  <si>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</si>
  <si>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</si>
  <si>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</si>
  <si>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</si>
  <si>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</si>
  <si>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</si>
  <si>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</si>
  <si>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</si>
  <si>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</si>
  <si>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</si>
  <si>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</si>
  <si>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</si>
  <si>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</si>
  <si>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</si>
  <si>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</si>
  <si>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</si>
  <si>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</si>
  <si>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</si>
  <si>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</si>
  <si>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</si>
  <si>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</si>
  <si>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</si>
  <si>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</si>
  <si>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</si>
  <si>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</si>
  <si>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</si>
  <si>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</si>
  <si>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</si>
  <si>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</si>
  <si>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</si>
  <si>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</si>
  <si>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</si>
  <si>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</si>
  <si>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</si>
  <si>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</si>
  <si>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</si>
  <si>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</si>
  <si>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</si>
  <si>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</si>
  <si>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</si>
  <si>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</si>
  <si>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</si>
  <si>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</si>
  <si>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</si>
  <si>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</si>
  <si>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</si>
  <si>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</si>
  <si>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</si>
  <si>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</si>
  <si>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</si>
  <si>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</si>
  <si>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</si>
  <si>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</si>
  <si>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</si>
  <si>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</si>
  <si>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</si>
  <si>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</si>
  <si>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</si>
  <si>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</si>
  <si>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</si>
  <si>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</si>
  <si>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</si>
  <si>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</si>
  <si>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</si>
  <si>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</si>
  <si>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</si>
  <si>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</si>
  <si>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</si>
  <si>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</si>
  <si>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</si>
  <si>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</si>
  <si>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</si>
  <si>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</si>
  <si>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</si>
  <si>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</si>
  <si>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</si>
  <si>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</si>
  <si>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</si>
  <si>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</si>
  <si>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</si>
  <si>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</si>
  <si>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</si>
  <si>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</si>
  <si>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</si>
  <si>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</si>
  <si>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</si>
  <si>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</si>
  <si>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</si>
  <si>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</si>
  <si>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</si>
  <si>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</si>
  <si>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</si>
  <si>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</si>
  <si>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</si>
  <si>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</si>
  <si>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</si>
  <si>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</si>
  <si>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</si>
  <si>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</si>
  <si>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</si>
  <si>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</si>
  <si>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</si>
  <si>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</si>
  <si>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</si>
  <si>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</si>
  <si>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</si>
  <si>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</si>
  <si>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</si>
  <si>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</si>
  <si>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</si>
  <si>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</si>
  <si>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</si>
  <si>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</si>
  <si>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</si>
  <si>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</si>
  <si>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</si>
  <si>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</si>
  <si>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</si>
  <si>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</si>
  <si>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</si>
  <si>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</si>
  <si>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</si>
  <si>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</si>
  <si>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</si>
  <si>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</si>
  <si>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</si>
  <si>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</si>
  <si>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</si>
  <si>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</si>
  <si>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</si>
  <si>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</si>
  <si>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</si>
  <si>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</si>
  <si>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</si>
  <si>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</si>
  <si>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</si>
  <si>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</si>
  <si>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</si>
  <si>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</si>
  <si>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</si>
  <si>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</si>
  <si>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</si>
  <si>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</si>
  <si>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</si>
  <si>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</si>
  <si>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</si>
  <si>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</si>
  <si>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</si>
  <si>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</si>
  <si>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</si>
  <si>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</si>
  <si>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</si>
  <si>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</si>
  <si>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</si>
  <si>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</si>
  <si>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</si>
  <si>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</si>
  <si>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</si>
  <si>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</si>
  <si>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</si>
  <si>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</si>
  <si>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</si>
  <si>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</si>
  <si>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</si>
  <si>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</si>
  <si>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</si>
  <si>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</si>
  <si>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</si>
  <si>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</si>
  <si>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</si>
  <si>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</si>
  <si>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</si>
  <si>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</si>
  <si>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</si>
  <si>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</si>
  <si>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</si>
  <si>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</si>
  <si>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</si>
  <si>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</si>
  <si>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</si>
  <si>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</si>
  <si>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</si>
  <si>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</si>
  <si>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</si>
  <si>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</si>
  <si>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</si>
  <si>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</si>
  <si>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</si>
  <si>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</si>
  <si>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</si>
  <si>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</si>
  <si>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</si>
  <si>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</si>
  <si>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</si>
  <si>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</si>
  <si>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</si>
  <si>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</si>
  <si>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</si>
  <si>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</si>
  <si>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</si>
  <si>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</si>
  <si>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</si>
  <si>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</si>
  <si>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</si>
  <si>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</si>
  <si>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</si>
  <si>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</si>
  <si>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</si>
  <si>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</si>
  <si>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</si>
  <si>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</si>
  <si>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</si>
  <si>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</si>
  <si>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</si>
  <si>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</si>
  <si>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</si>
  <si>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</si>
  <si>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</si>
  <si>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</si>
  <si>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</si>
  <si>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</si>
  <si>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</si>
  <si>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</si>
  <si>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</si>
  <si>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</si>
  <si>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</si>
  <si>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</si>
  <si>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</si>
  <si>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</si>
  <si>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</si>
  <si>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</si>
  <si>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</si>
  <si>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</si>
  <si>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</si>
  <si>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</si>
  <si>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</si>
  <si>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</si>
  <si>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</si>
  <si>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</si>
  <si>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</si>
  <si>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</si>
  <si>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</si>
  <si>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</si>
  <si>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</si>
  <si>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</si>
  <si>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</si>
  <si>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</si>
  <si>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</si>
  <si>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</si>
  <si>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</si>
  <si>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</si>
  <si>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</si>
  <si>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</si>
  <si>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</si>
  <si>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</si>
  <si>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</si>
  <si>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</si>
  <si>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</si>
  <si>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</si>
  <si>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</si>
  <si>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</si>
  <si>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</si>
  <si>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</si>
  <si>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</si>
  <si>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</si>
  <si>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</si>
  <si>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</si>
  <si>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</si>
  <si>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</si>
  <si>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</si>
  <si>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</si>
  <si>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</si>
  <si>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</si>
  <si>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</si>
  <si>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</si>
  <si>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</si>
  <si>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</si>
  <si>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</si>
  <si>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</si>
  <si>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</si>
  <si>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</si>
  <si>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</si>
  <si>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</si>
  <si>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</si>
  <si>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</si>
  <si>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</si>
  <si>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</si>
  <si>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</si>
  <si>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</si>
  <si>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</si>
  <si>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</si>
  <si>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</si>
  <si>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</si>
  <si>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</si>
  <si>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</si>
  <si>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</si>
  <si>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</si>
  <si>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</si>
  <si>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</si>
  <si>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</si>
  <si>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</si>
  <si>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</si>
  <si>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</si>
  <si>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</si>
  <si>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</si>
  <si>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</si>
  <si>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</si>
  <si>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</si>
  <si>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</si>
  <si>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</si>
  <si>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</si>
  <si>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</si>
  <si>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</si>
  <si>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</si>
  <si>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</si>
  <si>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</si>
  <si>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</si>
  <si>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</si>
  <si>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</si>
  <si>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</si>
  <si>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</si>
  <si>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</si>
  <si>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</si>
  <si>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</si>
  <si>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</si>
  <si>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</si>
  <si>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</si>
  <si>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</si>
  <si>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</si>
  <si>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</si>
  <si>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</si>
  <si>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</si>
  <si>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</si>
  <si>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</si>
  <si>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</si>
  <si>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</si>
  <si>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</si>
  <si>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</si>
  <si>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</si>
  <si>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</si>
  <si>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</si>
  <si>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</si>
  <si>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</si>
  <si>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</si>
  <si>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</si>
  <si>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</si>
  <si>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</si>
  <si>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</si>
  <si>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</si>
  <si>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</si>
  <si>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</si>
  <si>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</si>
  <si>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</si>
  <si>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</si>
  <si>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</si>
  <si>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</si>
  <si>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</si>
  <si>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</si>
  <si>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</si>
  <si>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</si>
  <si>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</si>
  <si>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</si>
  <si>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</si>
  <si>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</si>
  <si>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</si>
  <si>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</si>
  <si>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</si>
  <si>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</si>
  <si>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</si>
  <si>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</si>
  <si>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</si>
  <si>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</si>
  <si>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</si>
  <si>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</si>
  <si>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</si>
  <si>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</si>
  <si>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</si>
  <si>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</si>
  <si>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</si>
  <si>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</si>
  <si>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</si>
  <si>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</si>
  <si>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</si>
  <si>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</si>
  <si>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</si>
  <si>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</si>
  <si>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</si>
  <si>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</si>
  <si>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</si>
  <si>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</si>
  <si>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</si>
  <si>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</si>
  <si>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</si>
  <si>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</si>
  <si>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</si>
  <si>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</si>
  <si>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</si>
  <si>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</si>
  <si>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</si>
  <si>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</si>
  <si>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</si>
  <si>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</si>
  <si>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</si>
  <si>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</si>
  <si>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</si>
  <si>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</si>
  <si>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</si>
  <si>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</si>
  <si>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</si>
  <si>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</si>
  <si>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</si>
  <si>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</si>
  <si>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</si>
  <si>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</si>
  <si>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</si>
  <si>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</si>
  <si>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</si>
  <si>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</si>
  <si>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</si>
  <si>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</si>
  <si>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</si>
  <si>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</si>
  <si>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</si>
  <si>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</si>
  <si>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</si>
  <si>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</si>
  <si>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</si>
  <si>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</si>
  <si>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</si>
  <si>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</si>
  <si>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</si>
  <si>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</si>
  <si>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</si>
  <si>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</si>
  <si>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</si>
  <si>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</si>
  <si>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</si>
  <si>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</si>
  <si>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</si>
  <si>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</si>
  <si>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</si>
  <si>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</si>
  <si>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</si>
  <si>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</si>
  <si>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</si>
  <si>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</si>
  <si>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</si>
  <si>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</si>
  <si>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</si>
  <si>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</si>
  <si>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</si>
  <si>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</si>
  <si>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</si>
  <si>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</si>
  <si>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</si>
  <si>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</si>
  <si>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</si>
  <si>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</si>
  <si>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</si>
  <si>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</si>
  <si>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</si>
  <si>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</si>
  <si>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</si>
  <si>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</si>
  <si>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</si>
  <si>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</si>
  <si>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</si>
  <si>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</si>
  <si>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</si>
  <si>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</si>
  <si>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</si>
  <si>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</si>
  <si>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</si>
  <si>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</si>
  <si>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</si>
  <si>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</si>
  <si>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</si>
  <si>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</si>
  <si>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</si>
  <si>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</si>
  <si>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</si>
  <si>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</si>
  <si>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</si>
  <si>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</si>
  <si>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</si>
  <si>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</si>
  <si>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</si>
  <si>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</si>
  <si>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</si>
  <si>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</si>
  <si>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</si>
  <si>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</si>
  <si>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</si>
  <si>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</si>
  <si>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</si>
  <si>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</si>
  <si>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</si>
  <si>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</si>
  <si>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</si>
  <si>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</si>
  <si>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</si>
  <si>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</si>
  <si>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</si>
  <si>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</si>
  <si>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</si>
  <si>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</si>
  <si>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</si>
  <si>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</si>
  <si>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</si>
  <si>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</si>
  <si>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</si>
  <si>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</si>
  <si>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</si>
  <si>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</si>
  <si>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</si>
  <si>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</si>
  <si>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</si>
  <si>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</si>
  <si>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</si>
  <si>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</si>
  <si>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</si>
  <si>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</si>
  <si>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</si>
  <si>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</si>
  <si>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</si>
  <si>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</si>
  <si>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</si>
  <si>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</si>
  <si>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</si>
  <si>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</si>
  <si>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</si>
  <si>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</si>
  <si>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</si>
  <si>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</si>
  <si>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</si>
  <si>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</si>
  <si>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</si>
  <si>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</si>
  <si>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</si>
  <si>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</si>
  <si>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</si>
  <si>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</si>
  <si>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</si>
  <si>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</si>
  <si>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</si>
  <si>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</si>
  <si>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</si>
  <si>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</si>
  <si>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</si>
  <si>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</si>
  <si>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</si>
  <si>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</si>
  <si>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</si>
  <si>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</si>
  <si>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</si>
  <si>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</si>
  <si>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</si>
  <si>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</si>
  <si>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</si>
  <si>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</si>
  <si>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</si>
  <si>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</si>
  <si>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</si>
  <si>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</si>
  <si>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</si>
  <si>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</si>
  <si>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</si>
  <si>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</si>
  <si>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</si>
  <si>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</si>
  <si>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</si>
  <si>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</si>
  <si>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</si>
  <si>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</si>
  <si>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</si>
  <si>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</si>
  <si>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</si>
  <si>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</si>
  <si>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</si>
  <si>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</si>
  <si>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</si>
  <si>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</si>
  <si>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</si>
  <si>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</si>
  <si>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</si>
  <si>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</si>
  <si>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</si>
  <si>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</si>
  <si>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</si>
  <si>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</si>
  <si>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</si>
  <si>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</si>
  <si>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</si>
  <si>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</si>
  <si>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</si>
  <si>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</si>
  <si>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</si>
  <si>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</si>
  <si>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</si>
  <si>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</si>
  <si>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</si>
  <si>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</si>
  <si>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</si>
  <si>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</si>
  <si>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</si>
  <si>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</si>
  <si>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</si>
  <si>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</si>
  <si>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</si>
  <si>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</si>
  <si>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</si>
  <si>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</si>
  <si>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</si>
  <si>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</si>
  <si>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</si>
  <si>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</si>
  <si>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</si>
  <si>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</si>
  <si>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</si>
  <si>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</si>
  <si>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</si>
  <si>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</si>
  <si>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</si>
  <si>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</si>
  <si>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</si>
  <si>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</si>
  <si>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</si>
  <si>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</si>
  <si>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</si>
  <si>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</si>
  <si>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</si>
  <si>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</si>
  <si>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</si>
  <si>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</si>
  <si>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</si>
  <si>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</si>
  <si>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</si>
  <si>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</si>
  <si>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</si>
  <si>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</si>
  <si>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</si>
  <si>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</si>
  <si>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</si>
  <si>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</si>
  <si>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</si>
  <si>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</si>
  <si>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</si>
  <si>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</si>
  <si>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</si>
  <si>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</si>
  <si>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</si>
  <si>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</si>
  <si>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</si>
  <si>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</si>
  <si>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</si>
  <si>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</si>
  <si>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</si>
  <si>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</si>
  <si>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</si>
  <si>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</si>
  <si>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</si>
  <si>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</si>
  <si>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</si>
  <si>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</si>
  <si>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</si>
  <si>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</si>
  <si>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</si>
  <si>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</si>
  <si>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</si>
  <si>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</si>
  <si>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</si>
  <si>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</si>
  <si>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</si>
  <si>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</si>
  <si>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</si>
  <si>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</si>
  <si>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</si>
  <si>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</si>
  <si>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</si>
  <si>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</si>
  <si>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</si>
  <si>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</si>
  <si>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</si>
  <si>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</si>
  <si>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</si>
  <si>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</si>
  <si>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</si>
  <si>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</si>
  <si>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</si>
  <si>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</si>
  <si>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</si>
  <si>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</si>
  <si>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</si>
  <si>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</si>
  <si>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</si>
  <si>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</si>
  <si>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</si>
  <si>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</si>
  <si>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</si>
  <si>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</si>
  <si>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</si>
  <si>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</si>
  <si>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</si>
  <si>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</si>
  <si>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</si>
  <si>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</si>
  <si>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</si>
  <si>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</si>
  <si>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</si>
  <si>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</si>
  <si>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</si>
  <si>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</si>
  <si>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</si>
  <si>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</si>
  <si>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</si>
  <si>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</si>
  <si>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</si>
  <si>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</si>
  <si>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</si>
  <si>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</si>
  <si>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</si>
  <si>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</si>
  <si>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</si>
  <si>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</si>
  <si>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</si>
  <si>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</si>
  <si>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</si>
  <si>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</si>
  <si>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</si>
  <si>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</si>
  <si>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</si>
  <si>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</si>
  <si>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</si>
  <si>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</si>
  <si>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</si>
  <si>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</si>
  <si>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</si>
  <si>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</si>
  <si>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</si>
  <si>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</si>
  <si>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</si>
  <si>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</si>
  <si>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</si>
  <si>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</si>
  <si>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</si>
  <si>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</si>
  <si>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</si>
  <si>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</si>
  <si>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</si>
  <si>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</si>
  <si>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</si>
  <si>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</si>
  <si>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</si>
  <si>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</si>
  <si>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</si>
  <si>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</si>
  <si>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</si>
  <si>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</si>
  <si>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</si>
  <si>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</si>
  <si>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</si>
  <si>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</si>
  <si>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</si>
  <si>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</si>
  <si>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</si>
  <si>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</si>
  <si>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</si>
  <si>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</si>
  <si>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</si>
  <si>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</si>
  <si>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</si>
  <si>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</si>
  <si>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</si>
  <si>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</si>
  <si>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</si>
  <si>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</si>
  <si>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</si>
  <si>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</si>
  <si>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</si>
  <si>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</si>
  <si>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</si>
  <si>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</si>
  <si>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</si>
  <si>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</si>
  <si>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</si>
  <si>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</si>
  <si>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</si>
  <si>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</si>
  <si>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</si>
  <si>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</si>
  <si>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</si>
  <si>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</si>
  <si>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</si>
  <si>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</si>
  <si>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</si>
  <si>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</si>
  <si>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</si>
  <si>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</si>
  <si>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</si>
  <si>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</si>
  <si>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</si>
  <si>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</si>
  <si>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</si>
  <si>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</si>
  <si>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</si>
  <si>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</si>
  <si>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</si>
  <si>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</si>
  <si>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</si>
  <si>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</si>
  <si>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</si>
  <si>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</si>
  <si>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</si>
  <si>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</si>
  <si>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</si>
  <si>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</si>
  <si>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</si>
  <si>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</si>
  <si>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</si>
  <si>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</si>
  <si>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</si>
  <si>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</si>
  <si>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</si>
  <si>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</si>
  <si>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</si>
  <si>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</si>
  <si>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</si>
  <si>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</si>
  <si>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</si>
  <si>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</si>
  <si>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</si>
  <si>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</si>
  <si>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</si>
  <si>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</si>
  <si>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</si>
  <si>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</si>
  <si>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</si>
  <si>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</si>
  <si>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</si>
  <si>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</si>
  <si>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</si>
  <si>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</si>
  <si>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</si>
  <si>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</si>
  <si>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</si>
  <si>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</si>
  <si>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</si>
  <si>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</si>
  <si>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</si>
  <si>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</si>
  <si>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</si>
  <si>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</si>
  <si>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</si>
  <si>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</si>
  <si>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</si>
  <si>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</si>
  <si>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</si>
  <si>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</si>
  <si>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</si>
  <si>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</si>
  <si>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</si>
  <si>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</si>
  <si>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</si>
  <si>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</si>
  <si>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</si>
  <si>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</si>
  <si>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</si>
  <si>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</si>
  <si>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</si>
  <si>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</si>
  <si>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</si>
  <si>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</si>
  <si>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</si>
  <si>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</si>
  <si>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</si>
  <si>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</si>
  <si>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</si>
  <si>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</si>
  <si>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</si>
  <si>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</si>
  <si>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</si>
  <si>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</si>
  <si>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</si>
  <si>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</si>
  <si>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</si>
  <si>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</si>
  <si>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</si>
  <si>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</si>
  <si>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</si>
  <si>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</si>
  <si>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</si>
  <si>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</si>
  <si>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</si>
  <si>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</si>
  <si>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</si>
  <si>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</si>
  <si>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</si>
  <si>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</si>
  <si>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</si>
  <si>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</si>
  <si>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</si>
  <si>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</si>
  <si>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</si>
  <si>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</si>
  <si>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</si>
  <si>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</si>
  <si>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</si>
  <si>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</si>
  <si>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</si>
  <si>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</si>
  <si>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</si>
  <si>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</si>
  <si>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</si>
  <si>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</si>
  <si>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</si>
  <si>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</si>
  <si>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</si>
  <si>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</si>
  <si>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</si>
  <si>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</si>
  <si>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</si>
  <si>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</si>
  <si>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</si>
  <si>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</si>
  <si>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</si>
  <si>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</si>
  <si>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</si>
  <si>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</si>
  <si>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</si>
  <si>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</si>
  <si>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</si>
  <si>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</si>
  <si>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</si>
  <si>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</si>
  <si>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</si>
  <si>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</si>
  <si>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</si>
  <si>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</si>
  <si>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</si>
  <si>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</si>
  <si>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</si>
  <si>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</si>
  <si>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</si>
  <si>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</si>
  <si>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</si>
  <si>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</si>
  <si>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</si>
  <si>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</si>
  <si>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</si>
  <si>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</si>
  <si>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</si>
  <si>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</si>
  <si>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</si>
  <si>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</si>
  <si>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</si>
  <si>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</si>
  <si>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</si>
  <si>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</si>
  <si>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</si>
  <si>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</si>
  <si>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</si>
  <si>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</si>
  <si>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</si>
  <si>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</si>
  <si>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</si>
  <si>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</si>
  <si>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</si>
  <si>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</si>
  <si>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</si>
  <si>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</si>
  <si>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</si>
  <si>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</si>
  <si>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</si>
  <si>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</si>
  <si>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</si>
  <si>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</si>
  <si>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</si>
  <si>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</si>
  <si>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</si>
  <si>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</si>
  <si>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</si>
  <si>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</si>
  <si>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</si>
  <si>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</si>
  <si>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</si>
  <si>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</si>
  <si>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</si>
  <si>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</si>
  <si>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</si>
  <si>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</si>
  <si>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</si>
  <si>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</si>
  <si>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</si>
  <si>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</si>
  <si>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</si>
  <si>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</si>
  <si>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</si>
  <si>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</si>
  <si>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</si>
  <si>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</si>
  <si>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</si>
  <si>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</si>
  <si>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</si>
  <si>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</si>
  <si>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</si>
  <si>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</si>
  <si>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</si>
  <si>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</si>
  <si>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</si>
  <si>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</si>
  <si>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</si>
  <si>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</si>
  <si>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</si>
  <si>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</si>
  <si>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</si>
  <si>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</si>
  <si>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</si>
  <si>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</si>
  <si>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</si>
  <si>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</si>
  <si>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</si>
  <si>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</si>
  <si>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</si>
  <si>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</si>
  <si>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</si>
  <si>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</si>
  <si>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</si>
  <si>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</si>
  <si>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</si>
  <si>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</si>
  <si>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</si>
  <si>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</si>
  <si>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</si>
  <si>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</si>
  <si>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</si>
  <si>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</si>
  <si>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</si>
  <si>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</si>
  <si>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</si>
  <si>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</si>
  <si>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</si>
  <si>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</si>
  <si>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</si>
  <si>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</si>
  <si>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</si>
  <si>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</si>
  <si>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</si>
  <si>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</si>
  <si>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</si>
  <si>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</si>
  <si>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</si>
  <si>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</si>
  <si>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</si>
  <si>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</si>
  <si>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</si>
  <si>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</si>
  <si>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</si>
  <si>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</si>
  <si>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</si>
  <si>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</si>
  <si>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</si>
  <si>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</si>
  <si>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</si>
  <si>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</si>
  <si>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</si>
  <si>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</si>
  <si>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</si>
  <si>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</si>
  <si>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</si>
  <si>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</si>
  <si>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</si>
  <si>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</si>
  <si>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</si>
  <si>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</si>
  <si>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</si>
  <si>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</si>
  <si>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</si>
  <si>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</si>
  <si>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</si>
  <si>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</si>
  <si>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</si>
  <si>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</si>
  <si>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</si>
  <si>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</si>
  <si>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</si>
  <si>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</si>
  <si>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</si>
  <si>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</si>
  <si>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</si>
  <si>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</si>
  <si>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</si>
  <si>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</si>
  <si>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</si>
  <si>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</si>
  <si>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</si>
  <si>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</si>
  <si>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</si>
  <si>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</si>
  <si>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</si>
  <si>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</si>
  <si>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</si>
  <si>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</si>
  <si>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</si>
  <si>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</si>
  <si>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</si>
  <si>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</si>
  <si>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</si>
  <si>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</si>
  <si>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</si>
  <si>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</si>
  <si>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</si>
  <si>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</si>
  <si>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</si>
  <si>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</si>
  <si>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</si>
  <si>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</si>
  <si>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</si>
  <si>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</si>
  <si>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</si>
  <si>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</si>
  <si>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</si>
  <si>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</si>
  <si>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</si>
  <si>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</si>
  <si>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</si>
  <si>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</si>
  <si>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</si>
  <si>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</si>
  <si>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</si>
  <si>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</si>
  <si>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</si>
  <si>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</si>
  <si>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</si>
  <si>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</si>
  <si>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</si>
  <si>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</si>
  <si>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</si>
  <si>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</si>
  <si>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</si>
  <si>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</si>
  <si>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</si>
  <si>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</si>
  <si>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</si>
  <si>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</si>
  <si>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</si>
  <si>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</si>
  <si>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</si>
  <si>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</si>
  <si>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</si>
  <si>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</si>
  <si>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</si>
  <si>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</si>
  <si>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</si>
  <si>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</si>
  <si>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</si>
  <si>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</si>
  <si>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</si>
  <si>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</si>
  <si>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</si>
  <si>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</si>
  <si>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</si>
  <si>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</si>
  <si>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</si>
  <si>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</si>
  <si>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</si>
  <si>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</si>
  <si>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</si>
  <si>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</si>
  <si>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</si>
  <si>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</si>
  <si>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</si>
  <si>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</si>
  <si>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</si>
  <si>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</si>
  <si>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</si>
  <si>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</si>
  <si>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</si>
  <si>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</si>
  <si>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</si>
  <si>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</si>
  <si>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</si>
  <si>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</si>
  <si>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</si>
  <si>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</si>
  <si>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</si>
  <si>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</si>
  <si>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</si>
  <si>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</si>
  <si>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</si>
  <si>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</si>
  <si>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</si>
  <si>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</si>
  <si>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</si>
  <si>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</si>
  <si>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</si>
  <si>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</si>
  <si>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</si>
  <si>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</si>
  <si>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</si>
  <si>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</si>
  <si>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</si>
  <si>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</si>
  <si>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</si>
  <si>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</si>
  <si>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</si>
  <si>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</si>
  <si>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</si>
  <si>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</si>
  <si>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</si>
  <si>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</si>
  <si>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</si>
  <si>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</si>
  <si>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</si>
  <si>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</si>
  <si>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</si>
  <si>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</si>
  <si>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</si>
  <si>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</si>
  <si>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</si>
  <si>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</si>
  <si>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</si>
  <si>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</si>
  <si>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</si>
  <si>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</si>
  <si>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</si>
  <si>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</si>
  <si>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</si>
  <si>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</si>
  <si>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</si>
  <si>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</si>
  <si>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</si>
  <si>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</si>
  <si>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</si>
  <si>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</si>
  <si>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</si>
  <si>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</si>
  <si>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</si>
  <si>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</si>
  <si>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</si>
  <si>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</si>
  <si>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</si>
  <si>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</si>
  <si>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</si>
  <si>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</si>
  <si>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</si>
  <si>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</si>
  <si>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</si>
  <si>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</si>
  <si>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</si>
  <si>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</si>
  <si>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</si>
  <si>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</si>
  <si>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</si>
  <si>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</si>
  <si>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</si>
  <si>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</si>
  <si>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</si>
  <si>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</si>
  <si>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</si>
  <si>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</si>
  <si>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</si>
  <si>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</si>
  <si>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</si>
  <si>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</si>
  <si>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</si>
  <si>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</si>
  <si>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</si>
  <si>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</si>
  <si>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</si>
  <si>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</si>
  <si>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</si>
  <si>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</si>
  <si>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</si>
  <si>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</si>
  <si>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</si>
  <si>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</si>
  <si>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</si>
  <si>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</si>
  <si>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</si>
  <si>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</si>
  <si>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</si>
  <si>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</si>
  <si>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</si>
  <si>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</si>
  <si>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</si>
  <si>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</si>
  <si>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</si>
  <si>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</si>
  <si>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</si>
  <si>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</si>
  <si>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</si>
  <si>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</si>
  <si>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</si>
  <si>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</si>
  <si>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</si>
  <si>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</si>
  <si>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</si>
  <si>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</si>
  <si>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</si>
  <si>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</si>
  <si>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</si>
  <si>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</si>
  <si>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</si>
  <si>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</si>
  <si>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</si>
  <si>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</si>
  <si>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</si>
  <si>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</si>
  <si>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</si>
  <si>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</si>
  <si>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</si>
  <si>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</si>
  <si>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</si>
  <si>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</si>
  <si>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</si>
  <si>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</si>
  <si>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</si>
  <si>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</si>
  <si>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</si>
  <si>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</si>
  <si>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</si>
  <si>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</si>
  <si>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</si>
  <si>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</si>
  <si>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</si>
  <si>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</si>
  <si>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</si>
  <si>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</si>
  <si>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</si>
  <si>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</si>
  <si>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</si>
  <si>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</si>
  <si>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</si>
  <si>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</si>
  <si>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</si>
  <si>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</si>
  <si>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</si>
  <si>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</si>
  <si>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</si>
  <si>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</si>
  <si>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</si>
  <si>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</si>
  <si>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</si>
  <si>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</si>
  <si>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</si>
  <si>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</si>
  <si>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</si>
  <si>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</si>
  <si>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</si>
  <si>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</si>
  <si>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</si>
  <si>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</si>
  <si>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</si>
  <si>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</si>
  <si>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</si>
  <si>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</si>
  <si>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</si>
  <si>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</si>
  <si>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</si>
  <si>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</si>
  <si>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</si>
  <si>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</si>
  <si>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</si>
  <si>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</si>
  <si>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</si>
  <si>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</si>
  <si>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</si>
  <si>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</si>
  <si>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</si>
  <si>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</si>
  <si>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</si>
  <si>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</si>
  <si>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</si>
  <si>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</si>
  <si>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</si>
  <si>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</si>
  <si>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</si>
  <si>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</si>
  <si>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</si>
  <si>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</si>
  <si>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</si>
  <si>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</si>
  <si>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</si>
  <si>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</si>
  <si>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</si>
  <si>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</si>
  <si>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</si>
  <si>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</si>
  <si>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</si>
  <si>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</si>
  <si>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</si>
  <si>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</si>
  <si>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</si>
  <si>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</si>
  <si>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</si>
  <si>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</si>
  <si>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</si>
  <si>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</si>
  <si>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</si>
  <si>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</si>
  <si>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</si>
  <si>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</si>
  <si>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</si>
  <si>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</si>
  <si>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</si>
  <si>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</si>
  <si>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</si>
  <si>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</si>
  <si>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</si>
  <si>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</si>
  <si>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</si>
  <si>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</si>
  <si>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</si>
  <si>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</si>
  <si>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</si>
  <si>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</si>
  <si>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</si>
  <si>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</si>
  <si>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</si>
  <si>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</si>
  <si>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</si>
  <si>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</si>
  <si>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</si>
  <si>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</si>
  <si>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</si>
  <si>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</si>
  <si>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</si>
  <si>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</si>
  <si>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</si>
  <si>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</si>
  <si>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</si>
  <si>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</si>
  <si>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</si>
  <si>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</si>
  <si>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</si>
  <si>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</si>
  <si>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</si>
  <si>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</si>
  <si>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</si>
  <si>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</si>
  <si>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</si>
  <si>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</si>
  <si>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</si>
  <si>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</si>
  <si>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</si>
  <si>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</si>
  <si>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</si>
  <si>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</si>
  <si>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</si>
  <si>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</si>
  <si>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</si>
  <si>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</si>
  <si>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</si>
  <si>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</si>
  <si>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</si>
  <si>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</si>
  <si>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</si>
  <si>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</si>
  <si>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</si>
  <si>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</si>
  <si>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</si>
  <si>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</si>
  <si>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</si>
  <si>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</si>
  <si>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</si>
  <si>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</si>
  <si>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</si>
  <si>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</si>
  <si>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</si>
  <si>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</si>
  <si>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</si>
  <si>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</si>
  <si>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</si>
  <si>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</si>
  <si>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</si>
  <si>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</si>
  <si>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</si>
  <si>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</si>
  <si>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</si>
  <si>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</si>
  <si>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</si>
  <si>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</si>
  <si>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</si>
  <si>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</si>
  <si>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</si>
  <si>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</si>
  <si>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</si>
  <si>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</si>
  <si>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</si>
  <si>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</si>
  <si>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</si>
  <si>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</si>
  <si>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</si>
  <si>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</si>
  <si>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</si>
  <si>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</si>
  <si>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</si>
  <si>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</si>
  <si>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</si>
  <si>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</si>
  <si>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</si>
  <si>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</si>
  <si>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</si>
  <si>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</si>
  <si>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</si>
  <si>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</si>
  <si>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</si>
  <si>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</si>
  <si>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</si>
  <si>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</si>
  <si>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</si>
  <si>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</si>
  <si>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</si>
  <si>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</si>
  <si>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</si>
  <si>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</si>
  <si>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</si>
  <si>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</si>
  <si>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</si>
  <si>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</si>
  <si>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</si>
  <si>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</si>
  <si>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</si>
  <si>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</si>
  <si>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</si>
  <si>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</si>
  <si>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</si>
  <si>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</si>
  <si>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</si>
  <si>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</si>
  <si>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</si>
  <si>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</si>
  <si>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</si>
  <si>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</si>
  <si>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</si>
  <si>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</si>
  <si>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</si>
  <si>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</si>
  <si>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</si>
  <si>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</si>
  <si>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</si>
  <si>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</si>
  <si>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</si>
  <si>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</si>
  <si>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</si>
  <si>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</si>
  <si>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</si>
  <si>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</si>
  <si>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</si>
  <si>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</si>
  <si>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</si>
  <si>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</si>
  <si>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</si>
  <si>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</si>
  <si>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</si>
  <si>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</si>
  <si>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</si>
  <si>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</si>
  <si>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</si>
  <si>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</si>
  <si>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</si>
  <si>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</si>
  <si>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</si>
  <si>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</si>
  <si>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</si>
  <si>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</si>
  <si>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</si>
  <si>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</si>
  <si>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</si>
  <si>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</si>
  <si>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</si>
  <si>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</si>
  <si>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</si>
  <si>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</si>
  <si>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</si>
  <si>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</si>
  <si>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</si>
  <si>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</si>
  <si>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</si>
  <si>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</si>
  <si>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</si>
  <si>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</si>
  <si>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</si>
  <si>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</si>
  <si>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</si>
  <si>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</si>
  <si>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</si>
  <si>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</si>
  <si>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</si>
  <si>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</si>
  <si>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</si>
  <si>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</si>
  <si>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</si>
  <si>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</si>
  <si>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</si>
  <si>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</si>
  <si>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</si>
  <si>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</si>
  <si>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</si>
  <si>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</si>
  <si>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</si>
  <si>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</si>
  <si>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</si>
  <si>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</si>
  <si>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</si>
  <si>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</si>
  <si>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</si>
  <si>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</si>
  <si>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</si>
  <si>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</si>
  <si>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</si>
  <si>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</si>
  <si>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</si>
  <si>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</si>
  <si>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</si>
  <si>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</si>
  <si>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</si>
  <si>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</si>
  <si>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</si>
  <si>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</si>
  <si>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</si>
  <si>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</si>
  <si>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</si>
  <si>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</si>
  <si>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</si>
  <si>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</si>
  <si>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</si>
  <si>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</si>
  <si>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</si>
  <si>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</si>
  <si>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</si>
  <si>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</si>
  <si>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</si>
  <si>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</si>
  <si>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</si>
  <si>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</si>
  <si>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</si>
  <si>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</si>
  <si>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</si>
  <si>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</si>
  <si>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</si>
  <si>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</si>
  <si>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</si>
  <si>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</si>
  <si>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</si>
  <si>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</si>
  <si>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</si>
  <si>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</si>
  <si>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</si>
  <si>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</si>
  <si>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</si>
  <si>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</si>
  <si>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</si>
  <si>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</si>
  <si>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</si>
  <si>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</si>
  <si>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</si>
  <si>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</si>
  <si>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</si>
  <si>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</si>
  <si>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</si>
  <si>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</si>
  <si>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</si>
  <si>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</si>
  <si>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</si>
  <si>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</si>
  <si>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</si>
  <si>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</si>
  <si>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</si>
  <si>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</si>
  <si>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</si>
  <si>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</si>
  <si>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</si>
  <si>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</si>
  <si>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</si>
  <si>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</si>
  <si>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</si>
  <si>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</si>
  <si>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</si>
  <si>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</si>
  <si>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</si>
  <si>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</si>
  <si>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</si>
  <si>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</si>
  <si>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</si>
  <si>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</si>
  <si>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</si>
  <si>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</si>
  <si>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</si>
  <si>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</si>
  <si>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</si>
  <si>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</si>
  <si>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</si>
  <si>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</si>
  <si>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</si>
  <si>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</si>
  <si>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</si>
  <si>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</si>
  <si>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</si>
  <si>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</si>
  <si>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</si>
  <si>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</si>
  <si>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</si>
  <si>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</si>
  <si>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</si>
  <si>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</si>
  <si>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</si>
  <si>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</si>
  <si>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</si>
  <si>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</si>
  <si>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</si>
  <si>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</si>
  <si>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</si>
  <si>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</si>
  <si>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</si>
  <si>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</si>
  <si>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</si>
  <si>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</si>
  <si>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</si>
  <si>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</si>
  <si>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</si>
  <si>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</si>
  <si>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</si>
  <si>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</si>
  <si>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</si>
  <si>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</si>
  <si>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</si>
  <si>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</si>
  <si>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</si>
  <si>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</si>
  <si>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</si>
  <si>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</si>
  <si>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</si>
  <si>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</si>
  <si>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</si>
  <si>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</si>
  <si>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</si>
  <si>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</si>
  <si>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</si>
  <si>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</si>
  <si>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</si>
  <si>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</si>
  <si>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</si>
  <si>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</si>
  <si>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</si>
  <si>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</si>
  <si>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</si>
  <si>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</si>
  <si>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</si>
  <si>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</si>
  <si>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</si>
  <si>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</si>
  <si>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</si>
  <si>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</si>
  <si>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</si>
  <si>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</si>
  <si>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</si>
  <si>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</si>
  <si>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</si>
  <si>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</si>
  <si>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</si>
  <si>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</si>
  <si>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</si>
  <si>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</si>
  <si>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</si>
  <si>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</si>
  <si>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</si>
  <si>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</si>
  <si>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</si>
  <si>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</si>
  <si>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</si>
  <si>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</si>
  <si>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</si>
  <si>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</si>
  <si>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</si>
  <si>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</si>
  <si>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</si>
  <si>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</si>
  <si>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</si>
  <si>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</si>
  <si>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</si>
  <si>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</si>
  <si>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</si>
  <si>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</si>
  <si>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</si>
  <si>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</si>
  <si>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</si>
  <si>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</si>
  <si>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</si>
  <si>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</si>
  <si>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</si>
  <si>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</si>
  <si>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</si>
  <si>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</si>
  <si>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</si>
  <si>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</si>
  <si>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</si>
  <si>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</si>
  <si>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</si>
  <si>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</si>
  <si>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</si>
  <si>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</si>
  <si>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</si>
  <si>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</si>
  <si>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</si>
  <si>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</si>
  <si>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</si>
  <si>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</si>
  <si>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</si>
  <si>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</si>
  <si>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</si>
  <si>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</si>
  <si>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</si>
  <si>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</si>
  <si>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</si>
  <si>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</si>
  <si>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</si>
  <si>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</si>
  <si>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</si>
  <si>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</si>
  <si>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</si>
  <si>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</si>
  <si>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</si>
  <si>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</si>
  <si>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</si>
  <si>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</si>
  <si>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</si>
  <si>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</si>
  <si>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</si>
  <si>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</si>
  <si>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</si>
  <si>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</si>
  <si>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</si>
  <si>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</si>
  <si>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</si>
  <si>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</si>
  <si>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</si>
  <si>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</si>
  <si>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</si>
  <si>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</si>
  <si>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</si>
  <si>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</si>
  <si>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</si>
  <si>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</si>
  <si>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</si>
  <si>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</si>
  <si>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</si>
  <si>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</si>
  <si>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</si>
  <si>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</si>
  <si>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</si>
  <si>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</si>
  <si>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</si>
  <si>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</si>
  <si>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</si>
  <si>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</si>
  <si>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</si>
  <si>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</si>
  <si>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</si>
  <si>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</si>
  <si>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</si>
  <si>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</si>
  <si>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</si>
  <si>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</si>
  <si>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</si>
  <si>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</si>
  <si>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</si>
  <si>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</si>
  <si>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</si>
  <si>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</si>
  <si>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</si>
  <si>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</si>
  <si>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</si>
  <si>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</si>
  <si>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</si>
  <si>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</si>
  <si>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</si>
  <si>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</si>
  <si>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</si>
  <si>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</si>
  <si>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</si>
  <si>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</si>
  <si>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</si>
  <si>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</si>
  <si>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</si>
  <si>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</si>
  <si>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</si>
  <si>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</si>
  <si>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</si>
  <si>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</si>
  <si>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</si>
  <si>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</si>
  <si>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</si>
  <si>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</si>
  <si>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</si>
  <si>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</si>
  <si>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</si>
  <si>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</si>
  <si>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</si>
  <si>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</si>
  <si>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</si>
  <si>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</si>
  <si>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</si>
  <si>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</si>
  <si>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</si>
  <si>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</si>
  <si>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</si>
  <si>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</si>
  <si>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</si>
  <si>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</si>
  <si>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</si>
  <si>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</si>
  <si>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</si>
  <si>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</si>
  <si>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</si>
  <si>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</si>
  <si>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</si>
  <si>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</si>
  <si>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</si>
  <si>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</si>
  <si>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</si>
  <si>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</si>
  <si>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</si>
  <si>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</si>
  <si>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</si>
  <si>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</si>
  <si>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</si>
  <si>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</si>
  <si>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</si>
  <si>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</si>
  <si>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</si>
  <si>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</si>
  <si>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</si>
  <si>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</si>
  <si>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</si>
  <si>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</si>
  <si>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</si>
  <si>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</si>
  <si>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</si>
  <si>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</si>
  <si>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</si>
  <si>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</si>
  <si>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</si>
  <si>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</si>
  <si>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</si>
  <si>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</si>
  <si>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</si>
  <si>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</si>
  <si>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</si>
  <si>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</si>
  <si>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</si>
  <si>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</si>
  <si>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</si>
  <si>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</si>
  <si>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</si>
  <si>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</si>
  <si>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</si>
  <si>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</si>
  <si>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</si>
  <si>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</si>
  <si>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</si>
  <si>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</si>
  <si>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</si>
  <si>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</si>
  <si>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</si>
  <si>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</si>
  <si>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</si>
  <si>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</si>
  <si>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</si>
  <si>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</si>
  <si>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</si>
  <si>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</si>
  <si>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</si>
  <si>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</si>
  <si>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</si>
  <si>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</si>
  <si>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</si>
  <si>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</si>
  <si>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</si>
  <si>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</si>
  <si>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</si>
  <si>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</si>
  <si>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</si>
  <si>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</si>
  <si>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</si>
  <si>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</si>
  <si>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</si>
  <si>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</si>
  <si>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</si>
  <si>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</si>
  <si>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</si>
  <si>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</si>
  <si>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</si>
  <si>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</si>
  <si>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</si>
  <si>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</si>
  <si>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</si>
  <si>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</si>
  <si>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</si>
  <si>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</si>
  <si>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</si>
  <si>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</si>
  <si>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</si>
  <si>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</si>
  <si>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</si>
  <si>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</si>
  <si>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</si>
  <si>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</si>
  <si>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</si>
  <si>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</si>
  <si>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</si>
  <si>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</si>
  <si>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</si>
  <si>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</si>
  <si>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</si>
  <si>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</si>
  <si>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</si>
  <si>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</si>
  <si>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</si>
  <si>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</si>
  <si>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</si>
  <si>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</si>
  <si>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</si>
  <si>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</si>
  <si>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</si>
  <si>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</si>
  <si>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</si>
  <si>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</si>
  <si>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</si>
  <si>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</si>
  <si>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</si>
  <si>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</si>
  <si>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</si>
  <si>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</si>
  <si>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</si>
  <si>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</si>
  <si>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</si>
  <si>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</si>
  <si>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</si>
  <si>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</si>
  <si>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</si>
  <si>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</si>
  <si>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</si>
  <si>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</si>
  <si>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</si>
  <si>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</si>
  <si>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</si>
  <si>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</si>
  <si>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</si>
  <si>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</si>
  <si>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</si>
  <si>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</si>
  <si>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</si>
  <si>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</si>
  <si>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</si>
  <si>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</si>
  <si>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</si>
  <si>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</si>
  <si>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</si>
  <si>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</si>
  <si>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</si>
  <si>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</si>
  <si>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</si>
  <si>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</si>
  <si>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</si>
  <si>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</si>
  <si>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</si>
  <si>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</si>
  <si>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</si>
  <si>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</si>
  <si>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</si>
  <si>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</si>
  <si>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</si>
  <si>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</si>
  <si>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</si>
  <si>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</si>
  <si>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</si>
  <si>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</si>
  <si>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</si>
  <si>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</si>
  <si>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</si>
  <si>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</si>
  <si>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</si>
  <si>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</si>
  <si>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</si>
  <si>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</si>
  <si>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</si>
  <si>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</si>
  <si>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</si>
  <si>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</si>
  <si>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</si>
  <si>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</si>
  <si>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</si>
  <si>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</si>
  <si>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</si>
  <si>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</si>
  <si>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</si>
  <si>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</si>
  <si>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</si>
  <si>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</si>
  <si>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</si>
  <si>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</si>
  <si>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</si>
  <si>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</si>
  <si>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</si>
  <si>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</si>
  <si>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</si>
  <si>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</si>
  <si>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</si>
  <si>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</si>
  <si>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</si>
  <si>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</si>
  <si>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</si>
  <si>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</si>
  <si>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</si>
  <si>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</si>
  <si>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</si>
  <si>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</si>
  <si>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</si>
  <si>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</si>
  <si>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</si>
  <si>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</si>
  <si>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</si>
  <si>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</si>
  <si>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</si>
  <si>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</si>
  <si>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</si>
  <si>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</si>
  <si>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</si>
  <si>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</si>
  <si>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</si>
  <si>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</si>
  <si>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</si>
  <si>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</si>
  <si>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</si>
  <si>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</si>
  <si>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</si>
  <si>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</si>
  <si>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</si>
  <si>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</si>
  <si>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</si>
  <si>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</si>
  <si>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</si>
  <si>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</si>
  <si>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</si>
  <si>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</si>
  <si>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</si>
  <si>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</si>
  <si>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</si>
  <si>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</si>
  <si>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</si>
  <si>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</si>
  <si>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</si>
  <si>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</si>
  <si>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</si>
  <si>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</si>
  <si>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</si>
  <si>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</si>
  <si>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</si>
  <si>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</si>
  <si>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</si>
  <si>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</si>
  <si>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</si>
  <si>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</si>
  <si>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</si>
  <si>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</si>
  <si>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</si>
  <si>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</si>
  <si>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</si>
  <si>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</si>
  <si>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</si>
  <si>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</si>
  <si>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</si>
  <si>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</si>
  <si>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</si>
  <si>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</si>
  <si>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</si>
  <si>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</si>
  <si>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</si>
  <si>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</si>
  <si>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</si>
  <si>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</si>
  <si>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</si>
  <si>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</si>
  <si>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</si>
  <si>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</si>
  <si>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</si>
  <si>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</si>
  <si>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</si>
  <si>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</si>
  <si>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</si>
  <si>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</si>
  <si>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</si>
  <si>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</si>
  <si>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</si>
  <si>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</si>
  <si>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</si>
  <si>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</si>
  <si>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</si>
  <si>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</si>
  <si>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</si>
  <si>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</si>
  <si>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</si>
  <si>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</si>
  <si>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</si>
  <si>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</si>
  <si>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</si>
  <si>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</si>
  <si>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</si>
  <si>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</si>
  <si>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</si>
  <si>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</si>
  <si>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</si>
  <si>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</si>
  <si>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</si>
  <si>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</si>
  <si>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</si>
  <si>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</si>
  <si>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</si>
  <si>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</si>
  <si>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</si>
  <si>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</si>
  <si>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</si>
  <si>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</si>
  <si>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</si>
  <si>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</si>
  <si>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</si>
  <si>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</si>
  <si>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</si>
  <si>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</si>
  <si>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</si>
  <si>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</si>
  <si>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</si>
  <si>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</si>
  <si>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</si>
  <si>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</si>
  <si>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</si>
  <si>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</si>
  <si>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</si>
  <si>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</si>
  <si>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</si>
  <si>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</si>
  <si>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</si>
  <si>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</si>
  <si>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</si>
  <si>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</si>
  <si>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</si>
  <si>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</si>
  <si>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</si>
  <si>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</si>
  <si>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</si>
  <si>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</si>
  <si>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</si>
  <si>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</si>
  <si>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</si>
  <si>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</si>
  <si>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</si>
  <si>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</si>
  <si>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</si>
  <si>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</si>
  <si>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</si>
  <si>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</si>
  <si>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</si>
  <si>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</si>
  <si>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</si>
  <si>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</si>
  <si>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</si>
  <si>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</si>
  <si>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</si>
  <si>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</si>
  <si>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</si>
  <si>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</si>
  <si>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</si>
  <si>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</si>
  <si>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</si>
  <si>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</si>
  <si>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</si>
  <si>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</si>
  <si>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</si>
  <si>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</si>
  <si>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</si>
  <si>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</si>
  <si>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</si>
  <si>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</si>
  <si>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</si>
  <si>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</si>
  <si>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</si>
  <si>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</si>
  <si>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</si>
  <si>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</si>
  <si>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</si>
  <si>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</si>
  <si>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</si>
  <si>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</si>
  <si>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</si>
  <si>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</si>
  <si>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</si>
  <si>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</si>
  <si>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</si>
  <si>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</si>
  <si>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</si>
  <si>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</si>
  <si>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</si>
  <si>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</si>
  <si>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</si>
  <si>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</si>
  <si>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</si>
  <si>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</si>
  <si>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</si>
  <si>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</si>
  <si>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</si>
  <si>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</si>
  <si>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</si>
  <si>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</si>
  <si>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</si>
  <si>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</si>
  <si>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</si>
  <si>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</si>
  <si>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</si>
  <si>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</si>
  <si>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</si>
  <si>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</si>
  <si>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</si>
  <si>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</si>
  <si>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</si>
  <si>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</si>
  <si>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</si>
  <si>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</si>
  <si>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</si>
  <si>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</si>
  <si>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</si>
  <si>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</si>
  <si>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</si>
  <si>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</si>
  <si>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</si>
  <si>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</si>
  <si>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</si>
  <si>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</si>
  <si>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</si>
  <si>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</si>
  <si>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</si>
  <si>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</si>
  <si>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</si>
  <si>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</si>
  <si>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</si>
  <si>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</si>
  <si>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</si>
  <si>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</si>
  <si>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</si>
  <si>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</si>
  <si>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</si>
  <si>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</si>
  <si>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</si>
  <si>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</si>
  <si>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</si>
  <si>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</si>
  <si>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</si>
  <si>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</si>
  <si>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</si>
  <si>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</si>
  <si>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</si>
  <si>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</si>
  <si>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</si>
  <si>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</si>
  <si>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</si>
  <si>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</si>
  <si>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</si>
  <si>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</si>
  <si>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</si>
  <si>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</si>
  <si>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</si>
  <si>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</si>
  <si>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</si>
  <si>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</si>
  <si>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</si>
  <si>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</si>
  <si>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</si>
  <si>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</si>
  <si>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</si>
  <si>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</si>
  <si>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</si>
  <si>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</si>
  <si>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</si>
  <si>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</si>
  <si>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</si>
  <si>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</si>
  <si>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</si>
  <si>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</si>
  <si>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</si>
  <si>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</si>
  <si>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</si>
  <si>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</si>
  <si>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</si>
  <si>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</si>
  <si>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</si>
  <si>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</si>
  <si>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</si>
  <si>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</si>
  <si>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</si>
  <si>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</si>
  <si>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</si>
  <si>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</si>
  <si>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</si>
  <si>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</si>
  <si>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</si>
  <si>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</si>
  <si>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</si>
  <si>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</si>
  <si>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</si>
  <si>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</si>
  <si>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</si>
  <si>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</si>
  <si>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</si>
  <si>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</si>
  <si>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</si>
  <si>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</si>
  <si>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</si>
  <si>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</si>
  <si>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</si>
  <si>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</si>
  <si>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</si>
  <si>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</si>
  <si>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</si>
  <si>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</si>
  <si>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</si>
  <si>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</si>
  <si>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</si>
  <si>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</si>
  <si>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</si>
  <si>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</si>
  <si>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</si>
  <si>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</si>
  <si>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</si>
  <si>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</si>
  <si>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</si>
  <si>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</si>
  <si>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</si>
  <si>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</si>
  <si>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</si>
  <si>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</si>
  <si>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</si>
  <si>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</si>
  <si>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</si>
  <si>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</si>
  <si>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</si>
  <si>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</si>
  <si>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</si>
  <si>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</si>
  <si>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</si>
  <si>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</si>
  <si>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</si>
  <si>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</si>
  <si>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</si>
  <si>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</si>
  <si>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</si>
  <si>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</si>
  <si>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</si>
  <si>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</si>
  <si>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</si>
  <si>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</si>
  <si>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</si>
  <si>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</si>
  <si>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</si>
  <si>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</si>
  <si>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</si>
  <si>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</si>
  <si>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</si>
  <si>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</si>
  <si>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</si>
  <si>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</si>
  <si>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</si>
  <si>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</si>
  <si>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</si>
  <si>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</si>
  <si>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</si>
  <si>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</si>
  <si>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</si>
  <si>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</si>
  <si>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</si>
  <si>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</si>
  <si>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</si>
  <si>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</si>
  <si>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</si>
  <si>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</si>
  <si>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</si>
  <si>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</si>
  <si>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</si>
  <si>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</si>
  <si>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</si>
  <si>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</si>
  <si>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</si>
  <si>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</si>
  <si>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</si>
  <si>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</si>
  <si>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</si>
  <si>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</si>
  <si>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</si>
  <si>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</si>
  <si>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</si>
  <si>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</si>
  <si>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</si>
  <si>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</si>
  <si>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</si>
  <si>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</si>
  <si>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</si>
  <si>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</si>
  <si>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</si>
  <si>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</si>
  <si>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</si>
  <si>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</si>
  <si>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</si>
  <si>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</si>
  <si>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</si>
  <si>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</si>
  <si>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</si>
  <si>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</si>
  <si>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</si>
  <si>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</si>
  <si>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</si>
  <si>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</si>
  <si>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</si>
  <si>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</si>
  <si>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</si>
  <si>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</si>
  <si>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</si>
  <si>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</si>
  <si>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</si>
  <si>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</si>
  <si>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</si>
  <si>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</si>
  <si>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</si>
  <si>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</si>
  <si>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</si>
  <si>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</si>
  <si>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</si>
  <si>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</si>
  <si>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</si>
  <si>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</si>
  <si>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</si>
  <si>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</si>
  <si>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</si>
  <si>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</si>
  <si>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</si>
  <si>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</si>
  <si>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</si>
  <si>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</si>
  <si>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</si>
  <si>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</si>
  <si>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</si>
  <si>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</si>
  <si>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</si>
  <si>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</si>
  <si>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</si>
  <si>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</si>
  <si>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</si>
  <si>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</si>
  <si>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</si>
  <si>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</si>
  <si>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</si>
  <si>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</si>
  <si>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</si>
  <si>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</si>
  <si>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</si>
  <si>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</si>
  <si>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</si>
  <si>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</si>
  <si>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</si>
  <si>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</si>
  <si>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</si>
  <si>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</si>
  <si>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</si>
  <si>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</si>
  <si>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</si>
  <si>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</si>
  <si>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</si>
  <si>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</si>
  <si>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</si>
  <si>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</si>
  <si>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</si>
  <si>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</si>
  <si>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</si>
  <si>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</si>
  <si>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</si>
  <si>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</si>
  <si>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</si>
  <si>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</si>
  <si>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</si>
  <si>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</si>
  <si>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</si>
  <si>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</si>
  <si>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</si>
  <si>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</si>
  <si>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</si>
  <si>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</si>
  <si>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</si>
  <si>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</si>
  <si>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</si>
  <si>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</si>
  <si>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</si>
  <si>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</si>
  <si>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</si>
  <si>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</si>
  <si>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</si>
  <si>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</si>
  <si>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</si>
  <si>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</si>
  <si>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</si>
  <si>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</si>
  <si>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</si>
  <si>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</si>
  <si>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</si>
  <si>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</si>
  <si>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</si>
  <si>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</si>
  <si>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</si>
  <si>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</si>
  <si>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</si>
  <si>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</si>
  <si>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</si>
  <si>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</si>
  <si>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</si>
  <si>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</si>
  <si>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</si>
  <si>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</si>
  <si>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</si>
  <si>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</si>
  <si>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</si>
  <si>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</si>
  <si>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</si>
  <si>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</si>
  <si>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</si>
  <si>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</si>
  <si>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</si>
  <si>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</si>
  <si>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</si>
  <si>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</si>
  <si>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</si>
  <si>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</si>
  <si>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</si>
  <si>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</si>
  <si>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</si>
  <si>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</si>
  <si>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</si>
  <si>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</si>
  <si>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</si>
  <si>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</si>
  <si>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</si>
  <si>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</si>
  <si>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</si>
  <si>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</si>
  <si>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</si>
  <si>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</si>
  <si>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</si>
  <si>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</si>
  <si>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</si>
  <si>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</si>
  <si>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</si>
  <si>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</si>
  <si>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</si>
  <si>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</si>
  <si>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</si>
  <si>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</si>
  <si>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</si>
  <si>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</si>
  <si>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</si>
  <si>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</si>
  <si>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</si>
  <si>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</si>
  <si>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</si>
  <si>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</si>
  <si>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</si>
  <si>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</si>
  <si>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</si>
  <si>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</si>
  <si>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</si>
  <si>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</si>
  <si>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</si>
  <si>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</si>
  <si>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</si>
  <si>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</si>
  <si>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</si>
  <si>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</si>
  <si>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</si>
  <si>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</si>
  <si>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</si>
  <si>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</si>
  <si>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</si>
  <si>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</si>
  <si>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</si>
  <si>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</si>
  <si>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</si>
  <si>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</si>
  <si>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</si>
  <si>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</si>
  <si>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</si>
  <si>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</si>
  <si>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</si>
  <si>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</si>
  <si>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</si>
  <si>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</si>
  <si>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</si>
  <si>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</si>
  <si>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</si>
  <si>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</si>
  <si>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</si>
  <si>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</si>
  <si>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</si>
  <si>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</si>
  <si>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</si>
  <si>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</si>
  <si>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</si>
  <si>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</si>
  <si>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</si>
  <si>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</si>
  <si>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</si>
  <si>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</si>
  <si>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</si>
  <si>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</si>
  <si>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</si>
  <si>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</si>
  <si>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</si>
  <si>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</si>
  <si>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</si>
  <si>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</si>
  <si>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</si>
  <si>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</si>
  <si>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</si>
  <si>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</si>
  <si>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</si>
  <si>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</si>
  <si>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</si>
  <si>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</si>
  <si>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</si>
  <si>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</si>
  <si>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</si>
  <si>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</si>
  <si>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</si>
  <si>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</si>
  <si>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</si>
  <si>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</si>
  <si>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</si>
  <si>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</si>
  <si>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</si>
  <si>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</si>
  <si>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</si>
  <si>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</si>
  <si>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</si>
  <si>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</si>
  <si>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</si>
  <si>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</si>
  <si>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</si>
  <si>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</si>
  <si>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</si>
  <si>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</si>
  <si>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</si>
  <si>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</si>
  <si>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</si>
  <si>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</si>
  <si>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</si>
  <si>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</si>
  <si>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</si>
  <si>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</si>
  <si>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</si>
  <si>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</si>
  <si>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</si>
  <si>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</si>
  <si>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</si>
  <si>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</si>
  <si>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</si>
  <si>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</si>
  <si>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</si>
  <si>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</si>
  <si>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</si>
  <si>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</si>
  <si>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</si>
  <si>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</si>
  <si>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</si>
  <si>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</si>
  <si>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</si>
  <si>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</si>
  <si>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</si>
  <si>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</si>
  <si>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</si>
  <si>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</si>
  <si>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</si>
  <si>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</si>
  <si>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</si>
  <si>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</si>
  <si>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</si>
  <si>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</si>
  <si>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</si>
  <si>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</si>
  <si>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</si>
  <si>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</si>
  <si>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</si>
  <si>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</si>
  <si>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</si>
  <si>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</si>
  <si>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</si>
  <si>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</si>
  <si>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</si>
  <si>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</si>
  <si>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</si>
  <si>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</si>
  <si>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</si>
  <si>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</si>
  <si>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</si>
  <si>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</si>
  <si>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</si>
  <si>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</si>
  <si>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</si>
  <si>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</si>
  <si>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</si>
  <si>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</si>
  <si>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</si>
  <si>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</si>
  <si>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</si>
  <si>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</si>
  <si>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</si>
  <si>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</si>
  <si>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</si>
  <si>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</si>
  <si>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</si>
  <si>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</si>
  <si>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</si>
  <si>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</si>
  <si>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</si>
  <si>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</si>
  <si>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</si>
  <si>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</si>
  <si>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</si>
  <si>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</si>
  <si>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</si>
  <si>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</si>
  <si>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</si>
  <si>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</si>
  <si>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</si>
  <si>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</si>
  <si>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</si>
  <si>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</si>
  <si>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</si>
  <si>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</si>
  <si>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</si>
  <si>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</si>
  <si>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</si>
  <si>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</si>
  <si>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</si>
  <si>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</si>
  <si>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</si>
  <si>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</si>
  <si>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</si>
  <si>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</si>
  <si>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</si>
  <si>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</si>
  <si>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</si>
  <si>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</si>
  <si>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</si>
  <si>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</si>
  <si>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</si>
  <si>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</si>
  <si>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</si>
  <si>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</si>
  <si>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</si>
  <si>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</si>
  <si>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</si>
  <si>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</si>
  <si>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</si>
  <si>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</si>
  <si>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</si>
  <si>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</si>
  <si>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</si>
  <si>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</si>
  <si>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</si>
  <si>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</si>
  <si>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</si>
  <si>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</si>
  <si>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</si>
  <si>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</si>
  <si>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</si>
  <si>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</si>
  <si>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</si>
  <si>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</si>
  <si>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</si>
  <si>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</si>
  <si>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</si>
  <si>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</si>
  <si>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</si>
  <si>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</si>
  <si>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</si>
  <si>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</si>
  <si>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</si>
  <si>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</si>
  <si>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</si>
  <si>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</si>
  <si>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</si>
  <si>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</si>
  <si>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</si>
  <si>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</si>
  <si>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</si>
  <si>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</si>
  <si>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</si>
  <si>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</si>
  <si>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</si>
  <si>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</si>
  <si>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</si>
  <si>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</si>
  <si>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</si>
  <si>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</si>
  <si>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</si>
  <si>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</si>
  <si>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</si>
  <si>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</si>
  <si>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</si>
  <si>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</si>
  <si>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</si>
  <si>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</si>
  <si>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</si>
  <si>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</si>
  <si>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</si>
  <si>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</si>
  <si>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</si>
  <si>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</si>
  <si>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</si>
  <si>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</si>
  <si>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</si>
  <si>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</si>
  <si>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</si>
  <si>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</si>
  <si>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</si>
  <si>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</si>
  <si>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</si>
  <si>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</si>
  <si>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</si>
  <si>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</si>
  <si>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</si>
  <si>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</si>
  <si>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</si>
  <si>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</si>
  <si>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</si>
  <si>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</si>
  <si>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</si>
  <si>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</si>
  <si>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</si>
  <si>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</si>
  <si>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</si>
  <si>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</si>
  <si>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</si>
  <si>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</si>
  <si>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</si>
  <si>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</si>
  <si>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</si>
  <si>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</si>
  <si>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</si>
  <si>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</si>
  <si>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</si>
  <si>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</si>
  <si>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</si>
  <si>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</si>
  <si>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</si>
  <si>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</si>
  <si>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</si>
  <si>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</si>
  <si>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</si>
  <si>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</si>
  <si>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</si>
  <si>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</si>
  <si>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</si>
  <si>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</si>
  <si>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</si>
  <si>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</si>
  <si>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</si>
  <si>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</si>
  <si>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</si>
  <si>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</si>
  <si>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</si>
  <si>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</si>
  <si>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</si>
  <si>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</si>
  <si>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</si>
  <si>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</si>
  <si>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</si>
  <si>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</si>
  <si>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</si>
  <si>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</si>
  <si>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</si>
  <si>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</si>
  <si>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</si>
  <si>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</si>
  <si>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</si>
  <si>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</si>
  <si>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</si>
  <si>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</si>
  <si>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</si>
  <si>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</si>
  <si>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</si>
  <si>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</si>
  <si>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</si>
  <si>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</si>
  <si>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</si>
  <si>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</si>
  <si>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</si>
  <si>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</si>
  <si>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</si>
  <si>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</si>
  <si>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</si>
  <si>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</si>
  <si>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</si>
  <si>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</si>
  <si>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</si>
  <si>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</si>
  <si>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</si>
  <si>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</si>
  <si>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</si>
  <si>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</si>
  <si>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</si>
  <si>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</si>
  <si>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</si>
  <si>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</si>
  <si>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</si>
  <si>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</si>
  <si>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</si>
  <si>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</si>
  <si>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</si>
  <si>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</si>
  <si>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</si>
  <si>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</si>
  <si>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</si>
  <si>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</si>
  <si>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</si>
  <si>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</si>
  <si>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</si>
  <si>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</si>
  <si>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</si>
  <si>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</si>
  <si>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</si>
  <si>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</si>
  <si>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</si>
  <si>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</si>
  <si>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</si>
  <si>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</si>
  <si>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</si>
  <si>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</si>
  <si>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</si>
  <si>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</si>
  <si>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</si>
  <si>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</si>
  <si>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</si>
  <si>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</si>
  <si>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</si>
  <si>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</si>
  <si>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</si>
  <si>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</si>
  <si>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</si>
  <si>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</si>
  <si>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</si>
  <si>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</si>
  <si>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</si>
  <si>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</si>
  <si>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</si>
  <si>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</si>
  <si>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</si>
  <si>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</si>
  <si>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</si>
  <si>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</si>
  <si>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</si>
  <si>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</si>
  <si>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</si>
  <si>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</si>
  <si>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</si>
  <si>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</si>
  <si>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</si>
  <si>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</si>
  <si>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</si>
  <si>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</si>
  <si>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</si>
  <si>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</si>
  <si>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</si>
  <si>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</si>
  <si>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</si>
  <si>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</si>
  <si>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</si>
  <si>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</si>
  <si>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</si>
  <si>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</si>
  <si>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</si>
  <si>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</si>
  <si>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</si>
  <si>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</si>
  <si>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</si>
  <si>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</si>
  <si>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</si>
  <si>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</si>
  <si>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</si>
  <si>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</si>
  <si>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</si>
  <si>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</si>
  <si>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</si>
  <si>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</si>
  <si>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</si>
  <si>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</si>
  <si>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</si>
  <si>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</si>
  <si>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</si>
  <si>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</si>
  <si>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</si>
  <si>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</si>
  <si>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</si>
  <si>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</si>
  <si>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</si>
  <si>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</si>
  <si>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</si>
  <si>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</si>
  <si>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</si>
  <si>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</si>
  <si>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</si>
  <si>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</si>
  <si>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</si>
  <si>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</si>
  <si>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</si>
  <si>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</si>
  <si>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</si>
  <si>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</si>
  <si>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</si>
  <si>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</si>
  <si>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</si>
  <si>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</si>
  <si>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</si>
  <si>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</si>
  <si>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</si>
  <si>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</si>
  <si>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</si>
  <si>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</si>
  <si>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</si>
  <si>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</si>
  <si>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</si>
  <si>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</si>
  <si>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</si>
  <si>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</si>
  <si>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</si>
  <si>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</si>
  <si>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</si>
  <si>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</si>
  <si>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</si>
  <si>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</si>
  <si>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</si>
  <si>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</si>
  <si>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</si>
  <si>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</si>
  <si>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</si>
  <si>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</si>
  <si>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</si>
  <si>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</si>
  <si>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</si>
  <si>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</si>
  <si>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</si>
  <si>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</si>
  <si>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</si>
  <si>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</si>
  <si>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</si>
  <si>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</si>
  <si>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</si>
  <si>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</si>
  <si>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</si>
  <si>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</si>
  <si>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</si>
  <si>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</si>
  <si>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</si>
  <si>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</si>
  <si>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</si>
  <si>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</si>
  <si>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</si>
  <si>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</si>
  <si>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</si>
  <si>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</si>
  <si>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</si>
  <si>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</si>
  <si>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</si>
  <si>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</si>
  <si>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</si>
  <si>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</si>
  <si>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</si>
  <si>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</si>
  <si>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</si>
  <si>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</si>
  <si>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</si>
  <si>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</si>
  <si>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</si>
  <si>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</si>
  <si>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</si>
  <si>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</si>
  <si>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</si>
  <si>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</si>
  <si>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</si>
  <si>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</si>
  <si>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</si>
  <si>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</si>
  <si>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</si>
  <si>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</si>
  <si>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</si>
  <si>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</si>
  <si>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</si>
  <si>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</si>
  <si>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</si>
  <si>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</si>
  <si>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</si>
  <si>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</si>
  <si>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</si>
  <si>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</si>
  <si>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</si>
  <si>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</si>
  <si>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</si>
  <si>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</si>
  <si>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</si>
  <si>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</si>
  <si>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</si>
  <si>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</si>
  <si>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</si>
  <si>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</si>
  <si>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</si>
  <si>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</si>
  <si>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</si>
  <si>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</si>
  <si>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</si>
  <si>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</si>
  <si>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</si>
  <si>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</si>
  <si>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</si>
  <si>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</si>
  <si>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</si>
  <si>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</si>
  <si>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</si>
  <si>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</si>
  <si>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</si>
  <si>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</si>
  <si>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</si>
  <si>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</si>
  <si>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</si>
  <si>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</si>
  <si>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</si>
  <si>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</si>
  <si>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</si>
  <si>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</si>
  <si>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</si>
  <si>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</si>
  <si>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</si>
  <si>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</si>
  <si>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</si>
  <si>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</si>
  <si>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</si>
  <si>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</si>
  <si>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</si>
  <si>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</si>
  <si>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</si>
  <si>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</si>
  <si>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</si>
  <si>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</si>
  <si>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</si>
  <si>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</si>
  <si>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</si>
  <si>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</si>
  <si>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</si>
  <si>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</si>
  <si>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</si>
  <si>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</si>
  <si>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</si>
  <si>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</si>
  <si>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</si>
  <si>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</si>
  <si>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</si>
  <si>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</si>
  <si>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</si>
  <si>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</si>
  <si>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</si>
  <si>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</si>
  <si>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</si>
  <si>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</si>
  <si>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</si>
  <si>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</si>
  <si>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</si>
  <si>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</si>
  <si>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</si>
  <si>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</si>
  <si>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</si>
  <si>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</si>
  <si>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</si>
  <si>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</si>
  <si>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</si>
  <si>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</si>
  <si>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</si>
  <si>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</si>
  <si>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</si>
  <si>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</si>
  <si>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</si>
  <si>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</si>
  <si>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</si>
  <si>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</si>
  <si>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</si>
  <si>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</si>
  <si>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</si>
  <si>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</si>
  <si>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</si>
  <si>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</si>
  <si>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</si>
  <si>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</si>
  <si>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</si>
  <si>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</si>
  <si>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</si>
  <si>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</si>
  <si>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</si>
  <si>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</si>
  <si>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</si>
  <si>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</si>
  <si>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</si>
  <si>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</si>
  <si>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</si>
  <si>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</si>
  <si>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</si>
  <si>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</si>
  <si>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</si>
  <si>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</si>
  <si>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</si>
  <si>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</si>
  <si>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</si>
  <si>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</si>
  <si>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</si>
  <si>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</si>
  <si>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</si>
  <si>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</si>
  <si>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</si>
  <si>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</si>
  <si>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</si>
  <si>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</si>
  <si>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</si>
  <si>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</si>
  <si>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</si>
  <si>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</si>
  <si>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</si>
  <si>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</si>
  <si>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</si>
  <si>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</si>
  <si>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</si>
  <si>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</si>
  <si>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</si>
  <si>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</si>
  <si>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</si>
  <si>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</si>
  <si>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</si>
  <si>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</si>
  <si>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</si>
  <si>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</si>
  <si>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</si>
  <si>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</si>
  <si>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</si>
  <si>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</si>
  <si>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</si>
  <si>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</si>
  <si>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</si>
  <si>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</si>
  <si>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</si>
  <si>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</si>
  <si>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</si>
  <si>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</si>
  <si>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</si>
  <si>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</si>
  <si>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</si>
  <si>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</si>
  <si>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</si>
  <si>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</si>
  <si>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</si>
  <si>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</si>
  <si>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</si>
  <si>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</si>
  <si>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</si>
  <si>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</si>
  <si>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</si>
  <si>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</si>
  <si>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</si>
  <si>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</si>
  <si>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</si>
  <si>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</si>
  <si>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</si>
  <si>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</si>
  <si>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</si>
  <si>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</si>
  <si>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</si>
  <si>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</si>
  <si>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</si>
  <si>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</si>
  <si>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</si>
  <si>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</si>
  <si>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</si>
  <si>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</si>
  <si>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</si>
  <si>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</si>
  <si>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</si>
  <si>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</si>
  <si>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</si>
  <si>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</si>
  <si>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</si>
  <si>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</si>
  <si>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</si>
  <si>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</si>
  <si>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</si>
  <si>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</si>
  <si>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</si>
  <si>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</si>
  <si>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</si>
  <si>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</si>
  <si>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</si>
  <si>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</si>
  <si>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</si>
  <si>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</si>
  <si>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</si>
  <si>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</si>
  <si>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</si>
  <si>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</si>
  <si>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</si>
  <si>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</si>
  <si>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</si>
  <si>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</si>
  <si>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</si>
  <si>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</si>
  <si>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</si>
  <si>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</si>
  <si>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</si>
  <si>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</si>
  <si>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</si>
  <si>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</si>
  <si>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</si>
  <si>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</si>
  <si>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</si>
  <si>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</si>
  <si>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</si>
  <si>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</si>
  <si>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</si>
  <si>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</si>
  <si>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</si>
  <si>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</si>
  <si>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</si>
  <si>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</si>
  <si>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</si>
  <si>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</si>
  <si>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</si>
  <si>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</si>
  <si>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</si>
  <si>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</si>
  <si>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</si>
  <si>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</si>
  <si>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</si>
  <si>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</si>
  <si>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</si>
  <si>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</si>
  <si>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</si>
  <si>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</si>
  <si>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</si>
  <si>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</si>
  <si>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</si>
  <si>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</si>
  <si>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</si>
  <si>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</si>
  <si>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</si>
  <si>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</si>
  <si>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</si>
  <si>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</si>
  <si>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</si>
  <si>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</si>
  <si>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</si>
  <si>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</si>
  <si>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</si>
  <si>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</si>
  <si>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</si>
  <si>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</si>
  <si>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</si>
  <si>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</si>
  <si>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</si>
  <si>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</si>
  <si>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</si>
  <si>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</si>
  <si>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</si>
  <si>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</si>
  <si>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</si>
  <si>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</si>
  <si>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</si>
  <si>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</si>
  <si>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</si>
  <si>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</si>
  <si>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</si>
  <si>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</si>
  <si>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</si>
  <si>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</si>
  <si>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</si>
  <si>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</si>
  <si>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</si>
  <si>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</si>
  <si>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</si>
  <si>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</si>
  <si>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</si>
  <si>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</si>
  <si>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</si>
  <si>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</si>
  <si>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</si>
  <si>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</si>
  <si>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</si>
  <si>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</si>
  <si>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</si>
  <si>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</si>
  <si>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</si>
  <si>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</si>
  <si>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</si>
  <si>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</si>
  <si>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</si>
  <si>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</si>
  <si>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</si>
  <si>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</si>
  <si>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</si>
  <si>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</si>
  <si>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</si>
  <si>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</si>
  <si>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</si>
  <si>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</si>
  <si>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</si>
  <si>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</si>
  <si>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</si>
  <si>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</si>
  <si>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</si>
  <si>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</si>
  <si>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</si>
  <si>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</si>
  <si>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</si>
  <si>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</si>
  <si>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</si>
  <si>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</si>
  <si>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</si>
  <si>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</si>
  <si>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</si>
  <si>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</si>
  <si>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</si>
  <si>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</si>
  <si>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</si>
  <si>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</si>
  <si>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</si>
  <si>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</si>
  <si>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</si>
  <si>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</si>
  <si>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</si>
  <si>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</si>
  <si>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</si>
  <si>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</si>
  <si>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</si>
  <si>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</si>
  <si>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</si>
  <si>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</si>
  <si>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</si>
  <si>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</si>
  <si>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</si>
  <si>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</si>
  <si>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</si>
  <si>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</si>
  <si>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</si>
  <si>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</si>
  <si>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</si>
  <si>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</si>
  <si>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</si>
  <si>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</si>
  <si>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</si>
  <si>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</si>
  <si>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</si>
  <si>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</si>
  <si>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</si>
  <si>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</si>
  <si>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</si>
  <si>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</si>
  <si>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</si>
  <si>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</si>
  <si>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</si>
  <si>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</si>
  <si>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</si>
  <si>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</si>
  <si>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</si>
  <si>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</si>
  <si>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</si>
  <si>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</si>
  <si>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</si>
  <si>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</si>
  <si>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</si>
  <si>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</si>
  <si>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</si>
  <si>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</si>
  <si>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</si>
  <si>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</si>
  <si>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</si>
  <si>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</si>
  <si>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</si>
  <si>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</si>
  <si>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</si>
  <si>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</si>
  <si>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</si>
  <si>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</si>
  <si>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</si>
  <si>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</si>
  <si>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</si>
  <si>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</si>
  <si>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</si>
  <si>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</si>
  <si>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</si>
  <si>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</si>
  <si>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</si>
  <si>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</si>
  <si>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</si>
  <si>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</si>
  <si>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</si>
  <si>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</si>
  <si>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</si>
  <si>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</si>
  <si>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</si>
  <si>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</si>
  <si>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</si>
  <si>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</si>
  <si>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</si>
  <si>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</si>
  <si>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</si>
  <si>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</si>
  <si>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</si>
  <si>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</si>
  <si>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</si>
  <si>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</si>
  <si>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</si>
  <si>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</si>
  <si>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</si>
  <si>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</si>
  <si>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</si>
  <si>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</si>
  <si>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</si>
  <si>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</si>
  <si>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</si>
  <si>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</si>
  <si>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</si>
  <si>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</si>
  <si>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</si>
  <si>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</si>
  <si>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</si>
  <si>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</si>
  <si>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</si>
  <si>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</si>
  <si>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</si>
  <si>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</si>
  <si>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</si>
  <si>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</si>
  <si>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</si>
  <si>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</si>
  <si>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</si>
  <si>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</si>
  <si>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</si>
  <si>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</si>
  <si>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</si>
  <si>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</si>
  <si>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</si>
  <si>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</si>
  <si>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</si>
  <si>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</si>
  <si>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</si>
  <si>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</si>
  <si>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</si>
  <si>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</si>
  <si>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</si>
  <si>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</si>
  <si>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</si>
  <si>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</si>
  <si>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</si>
  <si>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</si>
  <si>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</si>
  <si>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</si>
  <si>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</si>
  <si>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</si>
  <si>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</si>
  <si>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</si>
  <si>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</si>
  <si>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</si>
  <si>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</si>
  <si>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</si>
  <si>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</si>
  <si>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</si>
  <si>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</si>
  <si>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</si>
  <si>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</si>
  <si>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</si>
  <si>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</si>
  <si>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</si>
  <si>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</si>
  <si>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</si>
  <si>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</si>
  <si>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</si>
  <si>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</si>
  <si>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</si>
  <si>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</si>
  <si>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</si>
  <si>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</si>
  <si>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</si>
  <si>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</si>
  <si>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</si>
  <si>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</si>
  <si>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</si>
  <si>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</si>
  <si>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</si>
  <si>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</si>
  <si>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</si>
  <si>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</si>
  <si>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</si>
  <si>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</si>
  <si>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</si>
  <si>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</si>
  <si>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</si>
  <si>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</si>
  <si>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</si>
  <si>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</si>
  <si>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</si>
  <si>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</si>
  <si>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</si>
  <si>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</si>
  <si>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</si>
  <si>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</si>
  <si>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</si>
  <si>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</si>
  <si>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</si>
  <si>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</si>
  <si>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</si>
  <si>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</si>
  <si>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</si>
  <si>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</si>
  <si>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</si>
  <si>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</si>
  <si>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</si>
  <si>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</si>
  <si>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</si>
  <si>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</si>
  <si>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</si>
  <si>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</si>
  <si>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</si>
  <si>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</si>
  <si>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</si>
  <si>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</si>
  <si>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</si>
  <si>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</si>
  <si>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</si>
  <si>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</si>
  <si>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</si>
  <si>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</si>
  <si>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</si>
  <si>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</si>
  <si>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</si>
  <si>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</si>
  <si>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</si>
  <si>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</si>
  <si>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</si>
  <si>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</si>
  <si>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</si>
  <si>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</si>
  <si>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</si>
  <si>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</si>
  <si>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</si>
  <si>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</si>
  <si>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</si>
  <si>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</si>
  <si>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</si>
  <si>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</si>
  <si>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</si>
  <si>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</si>
  <si>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</si>
  <si>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</si>
  <si>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</si>
  <si>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</si>
  <si>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</si>
  <si>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</si>
  <si>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</si>
  <si>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</si>
  <si>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</si>
  <si>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</si>
  <si>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</si>
  <si>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</si>
  <si>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</si>
  <si>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</si>
  <si>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</si>
  <si>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</si>
  <si>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</si>
  <si>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</si>
  <si>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</si>
  <si>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</si>
  <si>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</si>
  <si>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</si>
  <si>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</si>
  <si>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</si>
  <si>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</si>
  <si>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</si>
  <si>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</si>
  <si>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</si>
  <si>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</si>
  <si>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</si>
  <si>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</si>
  <si>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</si>
  <si>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</si>
  <si>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</si>
  <si>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</si>
  <si>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</si>
  <si>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</si>
  <si>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</si>
  <si>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</si>
  <si>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</si>
  <si>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</si>
  <si>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</si>
  <si>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</si>
  <si>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</si>
  <si>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</si>
  <si>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</si>
  <si>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</si>
  <si>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</si>
  <si>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</si>
  <si>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</si>
  <si>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</si>
  <si>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</si>
  <si>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</si>
  <si>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</si>
  <si>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</si>
  <si>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</si>
  <si>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</si>
  <si>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</si>
  <si>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</si>
  <si>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</si>
  <si>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</si>
  <si>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</si>
  <si>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</si>
  <si>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</si>
  <si>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</si>
  <si>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</si>
  <si>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</si>
  <si>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</si>
  <si>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</si>
  <si>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</si>
  <si>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</si>
  <si>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</si>
  <si>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</si>
  <si>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</si>
  <si>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</si>
  <si>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</si>
  <si>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</si>
  <si>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</si>
  <si>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</si>
  <si>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</si>
  <si>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</si>
  <si>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</si>
  <si>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</si>
  <si>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</si>
  <si>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</si>
  <si>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</si>
  <si>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</si>
  <si>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</si>
  <si>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</si>
  <si>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</si>
  <si>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</si>
  <si>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</si>
  <si>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</si>
  <si>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</si>
  <si>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</si>
  <si>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</si>
  <si>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</si>
  <si>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</si>
  <si>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</si>
  <si>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</si>
  <si>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</si>
  <si>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</si>
  <si>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</si>
  <si>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</si>
  <si>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</si>
  <si>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</si>
  <si>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</si>
  <si>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</si>
  <si>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</si>
  <si>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</si>
  <si>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</si>
  <si>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</si>
  <si>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</si>
  <si>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</si>
  <si>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</si>
  <si>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</si>
  <si>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</si>
  <si>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</si>
  <si>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</si>
  <si>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</si>
  <si>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</si>
  <si>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</si>
  <si>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</si>
  <si>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</si>
  <si>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</si>
  <si>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</si>
  <si>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</si>
  <si>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</si>
  <si>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</si>
  <si>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</si>
  <si>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</si>
  <si>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</si>
  <si>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</si>
  <si>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</si>
  <si>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</si>
  <si>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</si>
  <si>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</si>
  <si>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</si>
  <si>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</si>
  <si>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</si>
  <si>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</si>
  <si>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</si>
  <si>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</si>
  <si>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</si>
  <si>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</si>
  <si>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</si>
  <si>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</si>
  <si>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</si>
  <si>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</si>
  <si>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</si>
  <si>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</si>
  <si>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</si>
  <si>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</si>
  <si>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</si>
  <si>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</si>
  <si>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</si>
  <si>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</si>
  <si>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</si>
  <si>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</si>
  <si>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</si>
  <si>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</si>
  <si>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</si>
  <si>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</si>
  <si>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</si>
  <si>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</si>
  <si>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</si>
  <si>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</si>
  <si>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</si>
  <si>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</si>
  <si>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</si>
  <si>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</si>
  <si>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</si>
  <si>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</si>
  <si>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</si>
  <si>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</si>
  <si>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</si>
  <si>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</si>
  <si>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</si>
  <si>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</si>
  <si>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</si>
  <si>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</si>
  <si>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</si>
  <si>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</si>
  <si>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</si>
  <si>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</si>
  <si>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</si>
  <si>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</si>
  <si>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</si>
  <si>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</si>
  <si>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</si>
  <si>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</si>
  <si>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</si>
  <si>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</si>
  <si>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</si>
  <si>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</si>
  <si>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</si>
  <si>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</si>
  <si>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</si>
  <si>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</si>
  <si>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</si>
  <si>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</si>
  <si>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</si>
  <si>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</si>
  <si>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</si>
  <si>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</si>
  <si>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</si>
  <si>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</si>
  <si>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</si>
  <si>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</si>
  <si>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</si>
  <si>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</si>
  <si>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</si>
  <si>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</si>
  <si>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</si>
  <si>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</si>
  <si>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</si>
  <si>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</si>
  <si>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</si>
  <si>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</si>
  <si>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</si>
  <si>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</si>
  <si>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</si>
  <si>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</si>
  <si>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</si>
  <si>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</si>
  <si>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</si>
  <si>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</si>
  <si>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</si>
  <si>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</si>
  <si>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</si>
  <si>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</si>
  <si>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</si>
  <si>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</si>
  <si>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</si>
  <si>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</si>
  <si>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</si>
  <si>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</si>
  <si>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</si>
  <si>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</si>
  <si>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</si>
  <si>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</si>
  <si>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</si>
  <si>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</si>
  <si>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</si>
  <si>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</si>
  <si>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</si>
  <si>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</si>
  <si>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</si>
  <si>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</si>
  <si>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</si>
  <si>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</si>
  <si>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</si>
  <si>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</si>
  <si>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</si>
  <si>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</si>
  <si>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</si>
  <si>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</si>
  <si>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</si>
  <si>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</si>
  <si>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</si>
  <si>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</si>
  <si>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</si>
  <si>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</si>
  <si>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</si>
  <si>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</si>
  <si>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</si>
  <si>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</si>
  <si>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</si>
  <si>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</si>
  <si>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</si>
  <si>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</si>
  <si>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</si>
  <si>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</si>
  <si>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</si>
  <si>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</si>
  <si>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</si>
  <si>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</si>
  <si>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</si>
  <si>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</si>
  <si>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</si>
  <si>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</si>
  <si>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</si>
  <si>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</si>
  <si>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</si>
  <si>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</si>
  <si>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</si>
  <si>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</si>
  <si>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</si>
  <si>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</si>
  <si>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</si>
  <si>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</si>
  <si>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</si>
  <si>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</si>
  <si>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</si>
  <si>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</si>
  <si>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</si>
  <si>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</si>
  <si>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</si>
  <si>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</si>
  <si>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</si>
  <si>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</si>
  <si>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</si>
  <si>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</si>
  <si>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</si>
  <si>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</si>
  <si>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</si>
  <si>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</si>
  <si>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</si>
  <si>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</si>
  <si>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</si>
  <si>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</si>
  <si>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</si>
  <si>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</si>
  <si>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</si>
  <si>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</si>
  <si>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</si>
  <si>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</si>
  <si>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</si>
  <si>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</si>
  <si>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</si>
  <si>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</si>
  <si>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</si>
  <si>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</si>
  <si>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</si>
  <si>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</si>
  <si>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</si>
  <si>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</si>
  <si>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</si>
  <si>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</si>
  <si>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</si>
  <si>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</si>
  <si>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</si>
  <si>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</si>
  <si>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</si>
  <si>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</si>
  <si>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</si>
  <si>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</si>
  <si>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</si>
  <si>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</si>
  <si>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</si>
  <si>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</si>
  <si>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</si>
  <si>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</si>
  <si>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</si>
  <si>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</si>
  <si>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</si>
  <si>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</si>
  <si>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</si>
  <si>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</si>
  <si>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</si>
  <si>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</si>
  <si>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</si>
  <si>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</si>
  <si>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</si>
  <si>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</si>
  <si>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</si>
  <si>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</si>
  <si>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</si>
  <si>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</si>
  <si>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</si>
  <si>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</si>
  <si>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</si>
  <si>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</si>
  <si>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</si>
  <si>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</si>
  <si>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</si>
  <si>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</si>
  <si>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</si>
  <si>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</si>
  <si>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</si>
  <si>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</si>
  <si>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</si>
  <si>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</si>
  <si>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</si>
  <si>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</si>
  <si>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</si>
  <si>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</si>
  <si>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</si>
  <si>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</si>
  <si>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</si>
  <si>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</si>
  <si>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</si>
  <si>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</si>
  <si>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</si>
  <si>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</si>
  <si>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</si>
  <si>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</si>
  <si>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</si>
  <si>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</si>
  <si>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</si>
  <si>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</si>
  <si>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</si>
  <si>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</si>
  <si>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</si>
  <si>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</si>
  <si>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</si>
  <si>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</si>
  <si>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</si>
  <si>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</si>
  <si>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</si>
  <si>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</si>
  <si>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</si>
  <si>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</si>
  <si>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</si>
  <si>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</si>
  <si>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</si>
  <si>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</si>
  <si>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</si>
  <si>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</si>
  <si>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</si>
  <si>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</si>
  <si>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</si>
  <si>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</si>
  <si>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</si>
  <si>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</si>
  <si>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</si>
  <si>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</si>
  <si>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</si>
  <si>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</si>
  <si>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</si>
  <si>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</si>
  <si>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</si>
  <si>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</si>
  <si>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</si>
  <si>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</si>
  <si>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</si>
  <si>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</si>
  <si>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</si>
  <si>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</si>
  <si>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</si>
  <si>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</si>
  <si>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</si>
  <si>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</si>
  <si>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</si>
  <si>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</si>
  <si>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</si>
  <si>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</si>
  <si>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</si>
  <si>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</si>
  <si>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</si>
  <si>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</si>
  <si>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</si>
  <si>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</si>
  <si>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</si>
  <si>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</si>
  <si>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</si>
  <si>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</si>
  <si>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</si>
  <si>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</si>
  <si>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</si>
  <si>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</si>
  <si>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</si>
  <si>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</si>
  <si>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</si>
  <si>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</si>
  <si>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</si>
  <si>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</si>
  <si>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</si>
  <si>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</si>
  <si>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</si>
  <si>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</si>
  <si>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</si>
  <si>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</si>
  <si>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</si>
  <si>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</si>
  <si>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</si>
  <si>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</si>
  <si>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</si>
  <si>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</si>
  <si>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</si>
  <si>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</si>
  <si>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</si>
  <si>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</si>
  <si>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</si>
  <si>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</si>
  <si>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</si>
  <si>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</si>
  <si>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</si>
  <si>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</si>
  <si>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</si>
  <si>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</si>
  <si>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</si>
  <si>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</si>
  <si>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</si>
  <si>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</si>
  <si>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</si>
  <si>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</si>
  <si>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</si>
  <si>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</si>
  <si>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</si>
  <si>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</si>
  <si>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</si>
  <si>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</si>
  <si>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</si>
  <si>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</si>
  <si>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</si>
  <si>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</si>
  <si>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</si>
  <si>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</si>
  <si>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</si>
  <si>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</si>
  <si>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</si>
  <si>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</si>
  <si>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</si>
  <si>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</si>
  <si>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</si>
  <si>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</si>
  <si>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</si>
  <si>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</si>
  <si>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</si>
  <si>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</si>
  <si>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</si>
  <si>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</si>
  <si>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</si>
  <si>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</si>
  <si>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</si>
  <si>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</si>
  <si>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</si>
  <si>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</si>
  <si>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</si>
  <si>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</si>
  <si>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</si>
  <si>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</si>
  <si>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</si>
  <si>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</si>
  <si>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</si>
  <si>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</si>
  <si>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</si>
  <si>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</si>
  <si>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</si>
  <si>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</si>
  <si>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</si>
  <si>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</si>
  <si>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</si>
  <si>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</si>
  <si>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</si>
  <si>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</si>
  <si>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</si>
  <si>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</si>
  <si>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</si>
  <si>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</si>
  <si>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</si>
  <si>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</si>
  <si>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</si>
  <si>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</si>
  <si>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</si>
  <si>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</si>
  <si>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</si>
  <si>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</si>
  <si>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</si>
  <si>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</si>
  <si>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</si>
  <si>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</si>
  <si>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</si>
  <si>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</si>
  <si>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</si>
  <si>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</si>
  <si>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</si>
  <si>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</si>
  <si>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</si>
  <si>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</si>
  <si>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</si>
  <si>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</si>
  <si>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</si>
  <si>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</si>
  <si>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</si>
  <si>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</si>
  <si>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</si>
  <si>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</si>
  <si>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</si>
  <si>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</si>
  <si>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</si>
  <si>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</si>
  <si>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</si>
  <si>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</si>
  <si>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</si>
  <si>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</si>
  <si>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</si>
  <si>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</si>
  <si>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</si>
  <si>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</si>
  <si>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</si>
  <si>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</si>
  <si>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</si>
  <si>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</si>
  <si>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</si>
  <si>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</si>
  <si>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</si>
  <si>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</si>
  <si>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</si>
  <si>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</si>
  <si>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</si>
  <si>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</si>
  <si>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</si>
  <si>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</si>
  <si>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</si>
  <si>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</si>
  <si>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</si>
  <si>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</si>
  <si>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</si>
  <si>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</si>
  <si>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</si>
  <si>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</si>
  <si>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</si>
  <si>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</si>
  <si>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</si>
  <si>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</si>
  <si>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</si>
  <si>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</si>
  <si>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</si>
  <si>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</si>
  <si>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</si>
  <si>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</si>
  <si>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</si>
  <si>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</si>
  <si>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</si>
  <si>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</si>
  <si>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</si>
  <si>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</si>
  <si>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</si>
  <si>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</si>
  <si>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</si>
  <si>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</si>
  <si>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</si>
  <si>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</si>
  <si>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</si>
  <si>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</si>
  <si>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</si>
  <si>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</si>
  <si>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</si>
  <si>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</si>
  <si>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</si>
  <si>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</si>
  <si>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</si>
  <si>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</si>
  <si>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</si>
  <si>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</si>
  <si>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</si>
  <si>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</si>
  <si>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</si>
  <si>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</si>
  <si>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</si>
  <si>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</si>
  <si>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</si>
  <si>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</si>
  <si>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</si>
  <si>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</si>
  <si>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</si>
  <si>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</si>
  <si>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</si>
  <si>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</si>
  <si>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</si>
  <si>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</si>
  <si>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</si>
  <si>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</si>
  <si>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</si>
  <si>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</si>
  <si>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</si>
  <si>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</si>
  <si>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</si>
  <si>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</si>
  <si>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</si>
  <si>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</si>
  <si>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</si>
  <si>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</si>
  <si>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</si>
  <si>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</si>
  <si>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</si>
  <si>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</si>
  <si>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</si>
  <si>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</si>
  <si>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</si>
  <si>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</si>
  <si>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</si>
  <si>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</si>
  <si>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</si>
  <si>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</si>
  <si>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</si>
  <si>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</si>
  <si>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</si>
  <si>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</si>
  <si>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</si>
  <si>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</si>
  <si>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</si>
  <si>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</si>
  <si>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</si>
  <si>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</si>
  <si>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</si>
  <si>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</si>
  <si>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</si>
  <si>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</si>
  <si>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</si>
  <si>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</si>
  <si>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</si>
  <si>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</si>
  <si>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</si>
  <si>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</si>
  <si>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</si>
  <si>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</si>
  <si>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</si>
  <si>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</si>
  <si>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</si>
  <si>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</si>
  <si>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</si>
  <si>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</si>
  <si>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</si>
  <si>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</si>
  <si>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</si>
  <si>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</si>
  <si>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</si>
  <si>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</si>
  <si>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</si>
  <si>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</si>
  <si>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</si>
  <si>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</si>
  <si>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</si>
  <si>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</si>
  <si>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</si>
  <si>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</si>
  <si>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</si>
  <si>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</si>
  <si>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</si>
  <si>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</si>
  <si>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</si>
  <si>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</si>
  <si>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</si>
  <si>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</si>
  <si>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</si>
  <si>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</si>
  <si>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</si>
  <si>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</si>
  <si>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</si>
  <si>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</si>
  <si>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</si>
  <si>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</si>
  <si>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</si>
  <si>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</si>
  <si>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</si>
  <si>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</si>
  <si>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</si>
  <si>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</si>
  <si>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</si>
  <si>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</si>
  <si>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</si>
  <si>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</si>
  <si>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</si>
  <si>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</si>
  <si>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</si>
  <si>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</si>
  <si>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</si>
  <si>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</si>
  <si>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</si>
  <si>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</si>
  <si>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</si>
  <si>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</si>
  <si>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</si>
  <si>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</si>
  <si>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</si>
  <si>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</si>
  <si>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</si>
  <si>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</si>
  <si>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</si>
  <si>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</si>
  <si>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</si>
  <si>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</si>
  <si>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</si>
  <si>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</si>
  <si>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</si>
  <si>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</si>
  <si>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</si>
  <si>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</si>
  <si>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</si>
  <si>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</si>
  <si>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</si>
  <si>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</si>
  <si>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</si>
  <si>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</si>
  <si>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</si>
  <si>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</si>
  <si>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</si>
  <si>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</si>
  <si>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</si>
  <si>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</si>
  <si>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</si>
  <si>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</si>
  <si>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</si>
  <si>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</si>
  <si>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</si>
  <si>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</si>
  <si>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</si>
  <si>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</si>
  <si>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</si>
  <si>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</si>
  <si>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</si>
  <si>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</si>
  <si>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</si>
  <si>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</si>
  <si>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</si>
  <si>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</si>
  <si>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</si>
  <si>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</si>
  <si>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</si>
  <si>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</si>
  <si>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</si>
  <si>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</si>
  <si>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</si>
  <si>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</si>
  <si>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</si>
  <si>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</si>
  <si>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</si>
  <si>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</si>
  <si>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</si>
  <si>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</si>
  <si>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</si>
  <si>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</si>
  <si>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</si>
  <si>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</si>
  <si>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</si>
  <si>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</si>
  <si>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</si>
  <si>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</si>
  <si>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</si>
  <si>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</si>
  <si>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</si>
  <si>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</si>
  <si>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</si>
  <si>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</si>
  <si>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</si>
  <si>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</si>
  <si>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</si>
  <si>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</si>
  <si>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</si>
  <si>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</si>
  <si>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</si>
  <si>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</si>
  <si>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</si>
  <si>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</si>
  <si>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</si>
  <si>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</si>
  <si>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</si>
  <si>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</si>
  <si>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</si>
  <si>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</si>
  <si>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</si>
  <si>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</si>
  <si>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</si>
  <si>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</si>
  <si>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</si>
  <si>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</si>
  <si>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</si>
  <si>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</si>
  <si>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</si>
  <si>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</si>
  <si>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</si>
  <si>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</si>
  <si>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</si>
  <si>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</si>
  <si>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</si>
  <si>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</si>
  <si>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</si>
  <si>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</si>
  <si>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</si>
  <si>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</si>
  <si>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</si>
  <si>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</si>
  <si>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</si>
  <si>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</si>
  <si>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</si>
  <si>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</si>
  <si>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</si>
  <si>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</si>
  <si>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</si>
  <si>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</si>
  <si>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</si>
  <si>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</si>
  <si>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</si>
  <si>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</si>
  <si>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</si>
  <si>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</si>
  <si>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</si>
  <si>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</si>
  <si>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</si>
  <si>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</si>
  <si>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</si>
  <si>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</si>
  <si>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</si>
  <si>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</si>
  <si>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</si>
  <si>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</si>
  <si>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</si>
  <si>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</si>
  <si>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</si>
  <si>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</si>
  <si>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</si>
  <si>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</si>
  <si>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</si>
  <si>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</si>
  <si>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</si>
  <si>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</si>
  <si>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</si>
  <si>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</si>
  <si>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</si>
  <si>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</si>
  <si>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</si>
  <si>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</si>
  <si>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</si>
  <si>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</si>
  <si>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</si>
  <si>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</si>
  <si>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</si>
  <si>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</si>
  <si>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</si>
  <si>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</si>
  <si>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</si>
  <si>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</si>
  <si>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</si>
  <si>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</si>
  <si>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</si>
  <si>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</si>
  <si>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</si>
  <si>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</si>
  <si>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</si>
  <si>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</si>
  <si>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</si>
  <si>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</si>
  <si>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</si>
  <si>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</si>
  <si>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</si>
  <si>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</si>
  <si>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</si>
  <si>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</si>
  <si>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</si>
  <si>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</si>
  <si>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</si>
  <si>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</si>
  <si>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</si>
  <si>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</si>
  <si>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</si>
  <si>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</si>
  <si>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</si>
  <si>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</si>
  <si>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</si>
  <si>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</si>
  <si>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</si>
  <si>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</si>
  <si>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</si>
  <si>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</si>
  <si>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</si>
  <si>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</si>
  <si>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</si>
  <si>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</si>
  <si>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</si>
  <si>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</si>
  <si>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</si>
  <si>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</si>
  <si>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</si>
  <si>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</si>
  <si>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</si>
  <si>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</si>
  <si>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</si>
  <si>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</si>
  <si>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</si>
  <si>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</si>
  <si>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</si>
  <si>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</si>
  <si>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</si>
  <si>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</si>
  <si>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</si>
  <si>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</si>
  <si>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</si>
  <si>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</si>
  <si>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</si>
  <si>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</si>
  <si>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</si>
  <si>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</si>
  <si>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</si>
  <si>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</si>
  <si>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</si>
  <si>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</si>
  <si>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</si>
  <si>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</si>
  <si>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</si>
  <si>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</si>
  <si>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</si>
  <si>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</si>
  <si>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</si>
  <si>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</si>
  <si>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</si>
  <si>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</si>
  <si>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</si>
  <si>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</si>
  <si>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</si>
  <si>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</si>
  <si>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</si>
  <si>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</si>
  <si>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</si>
  <si>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</si>
  <si>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</si>
  <si>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</si>
  <si>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</si>
  <si>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</si>
  <si>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</si>
  <si>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</si>
  <si>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</si>
  <si>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</si>
  <si>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</si>
  <si>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</si>
  <si>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</si>
  <si>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</si>
  <si>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</si>
  <si>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</si>
  <si>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</si>
  <si>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</si>
  <si>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</si>
  <si>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</si>
  <si>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</si>
  <si>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</si>
  <si>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</si>
  <si>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</si>
  <si>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</si>
  <si>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</si>
  <si>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</si>
  <si>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</si>
  <si>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</si>
  <si>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</si>
  <si>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</si>
  <si>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</si>
  <si>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</si>
  <si>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</si>
  <si>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</si>
  <si>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</si>
  <si>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</si>
  <si>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</si>
  <si>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</si>
  <si>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</si>
  <si>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</si>
  <si>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</si>
  <si>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</si>
  <si>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</si>
  <si>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</si>
  <si>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</si>
  <si>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</si>
  <si>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</si>
  <si>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</si>
  <si>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</si>
  <si>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</si>
  <si>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</si>
  <si>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</si>
  <si>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</si>
  <si>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</si>
  <si>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</si>
  <si>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</si>
  <si>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</si>
  <si>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</si>
  <si>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</si>
  <si>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</si>
  <si>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</si>
  <si>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</si>
  <si>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</si>
  <si>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</si>
  <si>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</si>
  <si>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</si>
  <si>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</si>
  <si>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</si>
  <si>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</si>
  <si>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</si>
  <si>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</si>
  <si>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</si>
  <si>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</si>
  <si>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</si>
  <si>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</si>
  <si>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</si>
  <si>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</si>
  <si>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</si>
  <si>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</si>
  <si>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</si>
  <si>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</si>
  <si>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</si>
  <si>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</si>
  <si>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</si>
  <si>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</si>
  <si>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</si>
  <si>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</si>
  <si>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</si>
  <si>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</si>
  <si>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</si>
  <si>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</si>
  <si>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</si>
  <si>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</si>
  <si>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</si>
  <si>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</si>
  <si>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</si>
  <si>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</si>
  <si>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</si>
  <si>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</si>
  <si>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</si>
  <si>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</si>
  <si>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</si>
  <si>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</si>
  <si>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</si>
  <si>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</si>
  <si>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</si>
  <si>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</si>
  <si>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</si>
  <si>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</si>
  <si>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</si>
  <si>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</si>
  <si>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</si>
  <si>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</si>
  <si>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</si>
  <si>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</si>
  <si>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</si>
  <si>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</si>
  <si>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</si>
  <si>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</si>
  <si>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</si>
  <si>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</si>
  <si>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</si>
  <si>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</si>
  <si>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</si>
  <si>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</si>
  <si>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</si>
  <si>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</si>
  <si>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</si>
  <si>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</si>
  <si>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</si>
  <si>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</si>
  <si>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</si>
  <si>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</si>
  <si>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</si>
  <si>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</si>
  <si>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</si>
  <si>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</si>
  <si>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</si>
  <si>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</si>
  <si>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</si>
  <si>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</si>
  <si>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</si>
  <si>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</si>
  <si>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</si>
  <si>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</si>
  <si>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</si>
  <si>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</si>
  <si>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</si>
  <si>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</si>
  <si>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</si>
  <si>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</si>
  <si>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</si>
  <si>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</si>
  <si>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</si>
  <si>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</si>
  <si>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</si>
  <si>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</si>
  <si>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</si>
  <si>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</si>
  <si>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</si>
  <si>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</si>
  <si>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</si>
  <si>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</si>
  <si>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</si>
  <si>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</si>
  <si>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</si>
  <si>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</si>
  <si>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</si>
  <si>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</si>
  <si>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</si>
  <si>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</si>
  <si>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</si>
  <si>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</si>
  <si>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</si>
  <si>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</si>
  <si>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</si>
  <si>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</si>
  <si>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</si>
  <si>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</si>
  <si>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</si>
  <si>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</si>
  <si>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</si>
  <si>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</si>
  <si>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</si>
  <si>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</si>
  <si>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</si>
  <si>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</si>
  <si>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</si>
  <si>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</si>
  <si>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</si>
  <si>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</si>
  <si>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</si>
  <si>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</si>
  <si>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</si>
  <si>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</si>
  <si>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</si>
  <si>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</si>
  <si>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</si>
  <si>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</si>
  <si>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</si>
  <si>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</si>
  <si>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</si>
  <si>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</si>
  <si>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</si>
  <si>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</si>
  <si>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</si>
  <si>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</si>
  <si>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</si>
  <si>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</si>
  <si>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</si>
  <si>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</si>
  <si>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</si>
  <si>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</si>
  <si>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</si>
  <si>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</si>
  <si>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</si>
  <si>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</si>
  <si>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</si>
  <si>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</si>
  <si>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</si>
  <si>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</si>
  <si>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</si>
  <si>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</si>
  <si>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</si>
  <si>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</si>
  <si>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</si>
  <si>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</si>
  <si>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</si>
  <si>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</si>
  <si>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</si>
  <si>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</si>
  <si>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</si>
  <si>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</si>
  <si>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</si>
  <si>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</si>
  <si>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</si>
  <si>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</si>
  <si>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</si>
  <si>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</si>
  <si>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</si>
  <si>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</si>
  <si>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</si>
  <si>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</si>
  <si>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</si>
  <si>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</si>
  <si>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</si>
  <si>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</si>
  <si>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</si>
  <si>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</si>
  <si>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</si>
  <si>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</si>
  <si>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</si>
  <si>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</si>
  <si>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</si>
  <si>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</si>
  <si>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</si>
  <si>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</si>
  <si>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</si>
  <si>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</si>
  <si>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</si>
  <si>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</si>
  <si>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</si>
  <si>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</si>
  <si>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</si>
  <si>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</si>
  <si>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</si>
  <si>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</si>
  <si>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</si>
  <si>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</si>
  <si>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</si>
  <si>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</si>
  <si>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</si>
  <si>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</si>
  <si>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</si>
  <si>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</si>
  <si>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</si>
  <si>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</si>
  <si>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</si>
  <si>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</si>
  <si>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</si>
  <si>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</si>
  <si>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</si>
  <si>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</si>
  <si>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</si>
  <si>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</si>
  <si>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</si>
  <si>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</si>
  <si>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</si>
  <si>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</si>
  <si>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</si>
  <si>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</si>
  <si>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</si>
  <si>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</si>
  <si>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</si>
  <si>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</si>
  <si>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</si>
  <si>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</si>
  <si>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</si>
  <si>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</si>
  <si>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</si>
  <si>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</si>
  <si>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</si>
  <si>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</si>
  <si>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</si>
  <si>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</si>
  <si>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</si>
  <si>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</si>
  <si>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</si>
  <si>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</si>
  <si>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</si>
  <si>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</si>
  <si>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</si>
  <si>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</si>
  <si>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</si>
  <si>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</si>
  <si>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</si>
  <si>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</si>
  <si>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</si>
  <si>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</si>
  <si>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</si>
  <si>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</si>
  <si>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</si>
  <si>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</si>
  <si>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</si>
  <si>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</si>
  <si>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</si>
  <si>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</si>
  <si>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</si>
  <si>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</si>
  <si>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</si>
  <si>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</si>
  <si>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</si>
  <si>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</si>
  <si>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</si>
  <si>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</si>
  <si>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</si>
  <si>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</si>
  <si>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</si>
  <si>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</si>
  <si>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</si>
  <si>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</si>
  <si>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</si>
  <si>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</si>
  <si>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</si>
  <si>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</si>
  <si>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</si>
  <si>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</si>
  <si>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</si>
  <si>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</si>
  <si>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</si>
  <si>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</si>
  <si>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</si>
  <si>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</si>
  <si>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</si>
  <si>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</si>
  <si>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</si>
  <si>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</si>
  <si>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</si>
  <si>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</si>
  <si>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</si>
  <si>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</si>
  <si>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</si>
  <si>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</si>
  <si>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</si>
  <si>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</si>
  <si>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</si>
  <si>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</si>
  <si>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</si>
  <si>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</si>
  <si>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</si>
  <si>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</si>
  <si>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</si>
  <si>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</si>
  <si>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</si>
  <si>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</si>
  <si>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</si>
  <si>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</si>
  <si>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</si>
  <si>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</si>
  <si>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</si>
  <si>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</si>
  <si>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</si>
  <si>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</si>
  <si>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</si>
  <si>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</si>
  <si>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</si>
  <si>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</si>
  <si>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</si>
  <si>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</si>
  <si>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</si>
  <si>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</si>
  <si>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</si>
  <si>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</si>
  <si>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</si>
  <si>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</si>
  <si>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</si>
  <si>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</si>
  <si>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</si>
  <si>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</si>
  <si>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</si>
  <si>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</si>
  <si>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</si>
  <si>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</si>
  <si>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</si>
  <si>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</si>
  <si>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</si>
  <si>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</si>
  <si>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</si>
  <si>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</si>
  <si>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</si>
  <si>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</si>
  <si>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</si>
  <si>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</si>
  <si>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</si>
  <si>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</si>
  <si>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</si>
  <si>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</si>
  <si>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</si>
  <si>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</si>
  <si>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</si>
  <si>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</si>
  <si>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</si>
  <si>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</si>
  <si>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</si>
  <si>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</si>
  <si>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</si>
  <si>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</si>
  <si>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</si>
  <si>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</si>
  <si>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</si>
  <si>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</si>
  <si>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</si>
  <si>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</si>
  <si>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</si>
  <si>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</si>
  <si>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</si>
  <si>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</si>
  <si>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</si>
  <si>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</si>
  <si>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</si>
  <si>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</si>
  <si>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</si>
  <si>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</si>
  <si>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</si>
  <si>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</si>
  <si>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</si>
  <si>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</si>
  <si>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</si>
  <si>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</si>
  <si>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</si>
  <si>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</si>
  <si>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</si>
  <si>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</si>
  <si>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</si>
  <si>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</si>
  <si>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</si>
  <si>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</si>
  <si>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</si>
  <si>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</si>
  <si>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</si>
  <si>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</si>
  <si>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</si>
  <si>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</si>
  <si>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</si>
  <si>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</si>
  <si>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</si>
  <si>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</si>
  <si>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</si>
  <si>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</si>
  <si>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</si>
  <si>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</si>
  <si>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</si>
  <si>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</si>
  <si>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</si>
  <si>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</si>
  <si>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</si>
  <si>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</si>
  <si>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</si>
  <si>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</si>
  <si>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</si>
  <si>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</si>
  <si>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</si>
  <si>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</si>
  <si>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</si>
  <si>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</si>
  <si>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</si>
  <si>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</si>
  <si>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</si>
  <si>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</si>
  <si>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</si>
  <si>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</si>
  <si>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</si>
  <si>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</si>
  <si>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</si>
  <si>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</si>
  <si>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</si>
  <si>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</si>
  <si>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</si>
  <si>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</si>
  <si>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</si>
  <si>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</si>
  <si>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</si>
  <si>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</si>
  <si>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</si>
  <si>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</si>
  <si>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</si>
  <si>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</si>
  <si>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</si>
  <si>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</si>
  <si>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</si>
  <si>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</si>
  <si>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</si>
  <si>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</si>
  <si>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</si>
  <si>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</si>
  <si>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</si>
  <si>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</si>
  <si>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</si>
  <si>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</si>
  <si>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</si>
  <si>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</si>
  <si>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</si>
  <si>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</si>
  <si>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</si>
  <si>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</si>
  <si>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</si>
  <si>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</si>
  <si>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</si>
  <si>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</si>
  <si>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</si>
  <si>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</si>
  <si>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</si>
  <si>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</si>
  <si>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</si>
  <si>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</si>
  <si>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</si>
  <si>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</si>
  <si>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</si>
  <si>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</si>
  <si>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</si>
  <si>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</si>
  <si>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</si>
  <si>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</si>
  <si>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</si>
  <si>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</si>
  <si>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</si>
  <si>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</si>
  <si>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</si>
  <si>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</si>
  <si>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</si>
  <si>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</si>
  <si>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</si>
  <si>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</si>
  <si>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</si>
  <si>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</si>
  <si>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</si>
  <si>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</si>
  <si>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</si>
  <si>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</si>
  <si>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</si>
  <si>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</si>
  <si>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</si>
  <si>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</si>
  <si>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</si>
  <si>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</si>
  <si>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</si>
  <si>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</si>
  <si>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</si>
  <si>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</si>
  <si>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</si>
  <si>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</si>
  <si>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</si>
  <si>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</si>
  <si>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</si>
  <si>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</si>
  <si>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</si>
  <si>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</si>
  <si>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</si>
  <si>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</si>
  <si>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</si>
  <si>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</si>
  <si>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</si>
  <si>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</si>
  <si>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</si>
  <si>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</si>
  <si>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</si>
  <si>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</si>
  <si>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</si>
  <si>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</si>
  <si>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</si>
  <si>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</si>
  <si>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</si>
  <si>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</si>
  <si>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</si>
  <si>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</si>
  <si>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</si>
  <si>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</si>
  <si>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</si>
  <si>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</si>
  <si>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</si>
  <si>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</si>
  <si>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</si>
  <si>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</si>
  <si>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</si>
  <si>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</si>
  <si>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</si>
  <si>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</si>
  <si>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</si>
  <si>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</si>
  <si>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</si>
  <si>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</si>
  <si>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</si>
  <si>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</si>
  <si>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</si>
  <si>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</si>
  <si>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</si>
  <si>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</si>
  <si>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</si>
  <si>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</si>
  <si>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</si>
  <si>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</si>
  <si>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</si>
  <si>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</si>
  <si>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</si>
  <si>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</si>
  <si>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</si>
  <si>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</si>
  <si>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</si>
  <si>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</si>
  <si>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</si>
  <si>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</si>
  <si>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</si>
  <si>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</si>
  <si>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</si>
  <si>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</si>
  <si>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</si>
  <si>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</si>
  <si>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</si>
  <si>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</si>
  <si>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</si>
  <si>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</si>
  <si>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</si>
  <si>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</si>
  <si>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</si>
  <si>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</si>
  <si>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</si>
  <si>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</si>
  <si>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</si>
  <si>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</si>
  <si>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</si>
  <si>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</si>
  <si>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</si>
  <si>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</si>
  <si>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</si>
  <si>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</si>
  <si>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</si>
  <si>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</si>
  <si>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</si>
  <si>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</si>
  <si>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</si>
  <si>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</si>
  <si>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</si>
  <si>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</si>
  <si>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</si>
  <si>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</si>
  <si>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</si>
  <si>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</si>
  <si>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</si>
  <si>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</si>
  <si>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</si>
  <si>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</si>
  <si>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</si>
  <si>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</si>
  <si>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</si>
  <si>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</si>
  <si>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</si>
  <si>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</si>
  <si>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</si>
  <si>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</si>
  <si>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</si>
  <si>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</si>
  <si>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</si>
  <si>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</si>
  <si>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</si>
  <si>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</si>
  <si>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</si>
  <si>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</si>
  <si>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</si>
  <si>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</si>
  <si>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</si>
  <si>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</si>
  <si>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</si>
  <si>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</si>
  <si>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</si>
  <si>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</si>
  <si>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</si>
  <si>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</si>
  <si>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</si>
  <si>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</si>
  <si>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</si>
  <si>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</si>
  <si>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</si>
  <si>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</si>
  <si>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</si>
  <si>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</si>
  <si>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</si>
  <si>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</si>
  <si>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</si>
  <si>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</si>
  <si>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</si>
  <si>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</si>
  <si>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</si>
  <si>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</si>
  <si>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</si>
  <si>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</si>
  <si>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</si>
  <si>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</si>
  <si>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</si>
  <si>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</si>
  <si>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</si>
  <si>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</si>
  <si>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</si>
  <si>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</si>
  <si>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</si>
  <si>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</si>
  <si>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</si>
  <si>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</si>
  <si>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</si>
  <si>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</si>
  <si>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</si>
  <si>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</si>
  <si>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</si>
  <si>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</si>
  <si>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</si>
  <si>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</si>
  <si>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</si>
  <si>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</si>
  <si>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</si>
  <si>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</si>
  <si>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</si>
  <si>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</si>
  <si>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</si>
  <si>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</si>
  <si>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</si>
  <si>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</si>
  <si>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</si>
  <si>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</si>
  <si>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</si>
  <si>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</si>
  <si>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</si>
  <si>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</si>
  <si>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</si>
  <si>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</si>
  <si>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</si>
  <si>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</si>
  <si>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</si>
  <si>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</si>
  <si>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</si>
  <si>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</si>
  <si>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</si>
  <si>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</si>
  <si>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</si>
  <si>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</si>
  <si>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</si>
  <si>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</si>
  <si>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</si>
  <si>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</si>
  <si>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</si>
  <si>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</si>
  <si>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</si>
  <si>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</si>
  <si>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</si>
  <si>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</si>
  <si>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</si>
  <si>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</si>
  <si>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</si>
  <si>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</si>
  <si>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</si>
  <si>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</si>
  <si>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</si>
  <si>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</si>
  <si>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</si>
  <si>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</si>
  <si>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</si>
  <si>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</si>
  <si>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</si>
  <si>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</si>
  <si>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</si>
  <si>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</si>
  <si>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</si>
  <si>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</si>
  <si>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</si>
  <si>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</si>
  <si>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</si>
  <si>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</si>
  <si>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</si>
  <si>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</si>
  <si>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</si>
  <si>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</si>
  <si>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</si>
  <si>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</si>
  <si>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</si>
  <si>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</si>
  <si>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</si>
  <si>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</si>
  <si>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</si>
  <si>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</si>
  <si>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</si>
  <si>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</si>
  <si>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</si>
  <si>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</si>
  <si>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</si>
  <si>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</si>
  <si>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</si>
  <si>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</si>
  <si>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</si>
  <si>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</si>
  <si>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</si>
  <si>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</si>
  <si>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</si>
  <si>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</si>
  <si>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</si>
  <si>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</si>
  <si>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</si>
  <si>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</si>
  <si>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</si>
  <si>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</si>
  <si>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</si>
  <si>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</si>
  <si>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</si>
  <si>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</si>
  <si>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</si>
  <si>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</si>
  <si>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</si>
  <si>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</si>
  <si>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</si>
  <si>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</si>
  <si>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</si>
  <si>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</si>
  <si>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</si>
  <si>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</si>
  <si>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</si>
  <si>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</si>
  <si>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</si>
  <si>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</si>
  <si>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</si>
  <si>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</si>
  <si>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</si>
  <si>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</si>
  <si>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</si>
  <si>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</si>
  <si>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</si>
  <si>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</si>
  <si>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</si>
  <si>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</si>
  <si>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</si>
  <si>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</si>
  <si>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</si>
  <si>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</si>
  <si>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</si>
  <si>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</si>
  <si>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</si>
  <si>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</si>
  <si>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</si>
  <si>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</si>
  <si>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</si>
  <si>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</si>
  <si>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</si>
  <si>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</si>
  <si>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</si>
  <si>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</si>
  <si>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</si>
  <si>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</si>
  <si>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</si>
  <si>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</si>
  <si>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</si>
  <si>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</si>
  <si>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</si>
  <si>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</si>
  <si>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</si>
  <si>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</si>
  <si>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</si>
  <si>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</si>
  <si>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</si>
  <si>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</si>
  <si>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</si>
  <si>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</si>
  <si>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</si>
  <si>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</si>
  <si>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</si>
  <si>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</si>
  <si>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</si>
  <si>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</si>
  <si>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</si>
  <si>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</si>
  <si>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</si>
  <si>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</si>
  <si>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</si>
  <si>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</si>
  <si>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</si>
  <si>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</si>
  <si>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</si>
  <si>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</si>
  <si>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</si>
  <si>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</si>
  <si>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</si>
  <si>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</si>
  <si>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</si>
  <si>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</si>
  <si>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</si>
  <si>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</si>
  <si>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</si>
  <si>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</si>
  <si>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</si>
  <si>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</si>
  <si>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</si>
  <si>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</si>
  <si>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</si>
  <si>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</si>
  <si>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</si>
  <si>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</si>
  <si>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</si>
  <si>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</si>
  <si>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</si>
  <si>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</si>
  <si>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</si>
  <si>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</si>
  <si>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</si>
  <si>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</si>
  <si>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</si>
  <si>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</si>
  <si>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</si>
  <si>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</si>
  <si>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</si>
  <si>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</si>
  <si>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</si>
  <si>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</si>
  <si>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</si>
  <si>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</si>
  <si>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</si>
  <si>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</si>
  <si>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</si>
  <si>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</si>
  <si>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</si>
  <si>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</si>
  <si>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</si>
  <si>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</si>
  <si>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</si>
  <si>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</si>
  <si>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</si>
  <si>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</si>
  <si>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</si>
  <si>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</si>
  <si>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</si>
  <si>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</si>
  <si>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</si>
  <si>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</si>
  <si>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</si>
  <si>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</si>
  <si>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</si>
  <si>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</si>
  <si>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</si>
  <si>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</si>
  <si>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</si>
  <si>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</si>
  <si>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</si>
  <si>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</si>
  <si>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</si>
  <si>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</si>
  <si>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</si>
  <si>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</si>
  <si>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</si>
  <si>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</si>
  <si>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</si>
  <si>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</si>
  <si>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</si>
  <si>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</si>
  <si>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</si>
  <si>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</si>
  <si>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</si>
  <si>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</si>
  <si>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</si>
  <si>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</si>
  <si>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</si>
  <si>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</si>
  <si>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</si>
  <si>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</si>
  <si>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</si>
  <si>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</si>
  <si>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</si>
  <si>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</si>
  <si>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</si>
  <si>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</si>
  <si>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</si>
  <si>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</si>
  <si>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</si>
  <si>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</si>
  <si>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</si>
  <si>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</si>
  <si>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</si>
  <si>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</si>
  <si>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</si>
  <si>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</si>
  <si>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</si>
  <si>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</si>
  <si>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</si>
  <si>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</si>
  <si>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</si>
  <si>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</si>
  <si>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</si>
  <si>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</si>
  <si>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</si>
  <si>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</si>
  <si>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</si>
  <si>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</si>
  <si>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</si>
  <si>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</si>
  <si>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</si>
  <si>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</si>
  <si>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</si>
  <si>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</si>
  <si>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</si>
  <si>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</si>
  <si>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</si>
  <si>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</si>
  <si>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</si>
  <si>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</si>
  <si>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</si>
  <si>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</si>
  <si>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</si>
  <si>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</si>
  <si>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</si>
  <si>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</si>
  <si>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</si>
  <si>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</si>
  <si>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</si>
  <si>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</si>
  <si>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</si>
  <si>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</si>
  <si>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</si>
  <si>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</si>
  <si>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</si>
  <si>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</si>
  <si>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</si>
  <si>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</si>
  <si>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</si>
  <si>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</si>
  <si>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</si>
  <si>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</si>
  <si>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</si>
  <si>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</si>
  <si>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</si>
  <si>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</si>
  <si>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</si>
  <si>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</si>
  <si>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</si>
  <si>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</si>
  <si>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</si>
  <si>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</si>
  <si>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</si>
  <si>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</si>
  <si>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</si>
  <si>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</si>
  <si>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</si>
  <si>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</si>
  <si>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</si>
  <si>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</si>
  <si>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</si>
  <si>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</si>
  <si>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</si>
  <si>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</si>
  <si>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</si>
  <si>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</si>
  <si>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</si>
  <si>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</si>
  <si>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</si>
  <si>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</si>
  <si>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</si>
  <si>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</si>
  <si>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</si>
  <si>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</si>
  <si>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</si>
  <si>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</si>
  <si>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</si>
  <si>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</si>
  <si>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</si>
  <si>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</si>
  <si>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</si>
  <si>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</si>
  <si>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</si>
  <si>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</si>
  <si>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</si>
  <si>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</si>
  <si>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</si>
  <si>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</si>
  <si>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</si>
  <si>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</si>
  <si>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</si>
  <si>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</si>
  <si>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</si>
  <si>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</si>
  <si>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</si>
  <si>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</si>
  <si>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</si>
  <si>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</si>
  <si>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</si>
  <si>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</si>
  <si>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</si>
  <si>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</si>
  <si>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</si>
  <si>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</si>
  <si>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</si>
  <si>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</si>
  <si>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</si>
  <si>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</si>
  <si>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</si>
  <si>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</si>
  <si>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</si>
  <si>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</si>
  <si>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</si>
  <si>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</si>
  <si>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</si>
  <si>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</si>
  <si>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</si>
  <si>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</si>
  <si>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</si>
  <si>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</si>
  <si>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</si>
  <si>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</si>
  <si>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</si>
  <si>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</si>
  <si>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</si>
  <si>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</si>
  <si>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</si>
  <si>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</si>
  <si>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</si>
  <si>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</si>
  <si>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</si>
  <si>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</si>
  <si>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</si>
  <si>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</si>
  <si>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</si>
  <si>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</si>
  <si>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</si>
  <si>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</si>
  <si>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</si>
  <si>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</si>
  <si>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</si>
  <si>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</si>
  <si>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</si>
  <si>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</si>
  <si>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</si>
  <si>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</si>
  <si>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</si>
  <si>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</si>
  <si>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</si>
  <si>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</si>
  <si>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</si>
  <si>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</si>
  <si>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</si>
  <si>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</si>
  <si>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</si>
  <si>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</si>
  <si>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</si>
  <si>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</si>
  <si>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</si>
  <si>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</si>
  <si>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</si>
  <si>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</si>
  <si>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</si>
  <si>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</si>
  <si>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</si>
  <si>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</si>
  <si>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</si>
  <si>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</si>
  <si>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</si>
  <si>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</si>
  <si>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</si>
  <si>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</si>
  <si>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</si>
  <si>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</si>
  <si>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</si>
  <si>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</si>
  <si>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</si>
  <si>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</si>
  <si>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</si>
  <si>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</si>
  <si>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</si>
  <si>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</si>
  <si>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</si>
  <si>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</si>
  <si>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</si>
  <si>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</si>
  <si>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</si>
  <si>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</si>
  <si>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</si>
  <si>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</si>
  <si>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</si>
  <si>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</si>
  <si>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</si>
  <si>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</si>
  <si>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</si>
  <si>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</si>
  <si>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</si>
  <si>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</si>
  <si>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</si>
  <si>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</si>
  <si>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</si>
  <si>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</si>
  <si>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</si>
  <si>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</si>
  <si>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</si>
  <si>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</si>
  <si>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</si>
  <si>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</si>
  <si>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</si>
  <si>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</si>
  <si>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</si>
  <si>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</si>
  <si>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</si>
  <si>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</si>
  <si>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</si>
  <si>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</si>
  <si>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</si>
  <si>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</si>
  <si>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</si>
  <si>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</si>
  <si>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</si>
  <si>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</si>
  <si>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</si>
  <si>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</si>
  <si>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</si>
  <si>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</si>
  <si>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</si>
  <si>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</si>
  <si>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</si>
  <si>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</si>
  <si>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</si>
  <si>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</si>
  <si>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</si>
  <si>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</si>
  <si>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</si>
  <si>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</si>
  <si>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</si>
  <si>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</si>
  <si>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</si>
  <si>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</si>
  <si>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</si>
  <si>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</si>
  <si>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</si>
  <si>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</si>
  <si>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</si>
  <si>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</si>
  <si>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</si>
  <si>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</si>
  <si>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</si>
  <si>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</si>
  <si>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</si>
  <si>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</si>
  <si>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</si>
  <si>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</si>
  <si>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</si>
  <si>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</si>
  <si>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</si>
  <si>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</si>
  <si>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</si>
  <si>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</si>
  <si>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</si>
  <si>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</si>
  <si>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</si>
  <si>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</si>
  <si>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</si>
  <si>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</si>
  <si>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</si>
  <si>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</si>
  <si>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</si>
  <si>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</si>
  <si>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</si>
  <si>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</si>
  <si>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</si>
  <si>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</si>
  <si>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</si>
  <si>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</si>
  <si>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</si>
  <si>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</si>
  <si>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</si>
  <si>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</si>
  <si>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</si>
  <si>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</si>
  <si>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</si>
  <si>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</si>
  <si>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</si>
  <si>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</si>
  <si>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</si>
  <si>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</si>
  <si>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</si>
  <si>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</si>
  <si>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</si>
  <si>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</si>
  <si>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</si>
  <si>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</si>
  <si>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</si>
  <si>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</si>
  <si>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</si>
  <si>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</si>
  <si>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</si>
  <si>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</si>
  <si>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</si>
  <si>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</si>
  <si>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</si>
  <si>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</si>
  <si>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</si>
  <si>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</si>
  <si>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</si>
  <si>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</si>
  <si>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</si>
  <si>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</si>
  <si>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</si>
  <si>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</si>
  <si>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</si>
  <si>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</si>
  <si>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</si>
  <si>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</si>
  <si>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</si>
  <si>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</si>
  <si>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</si>
  <si>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</si>
  <si>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</si>
  <si>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</si>
  <si>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</si>
  <si>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</si>
  <si>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</si>
  <si>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</si>
  <si>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</si>
  <si>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</si>
  <si>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</si>
  <si>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</si>
  <si>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</si>
  <si>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</si>
  <si>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</si>
  <si>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</si>
  <si>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</si>
  <si>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</si>
  <si>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</si>
  <si>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</si>
  <si>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</si>
  <si>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</si>
  <si>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</si>
  <si>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</si>
  <si>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</si>
  <si>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</si>
  <si>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</si>
  <si>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</si>
  <si>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</si>
  <si>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</si>
  <si>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</si>
  <si>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</si>
  <si>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</si>
  <si>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</si>
  <si>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</si>
  <si>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</si>
  <si>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</si>
  <si>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</si>
  <si>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</si>
  <si>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</si>
  <si>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</si>
  <si>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</si>
  <si>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</si>
  <si>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</si>
  <si>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</si>
  <si>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</si>
  <si>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</si>
  <si>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</si>
  <si>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</si>
  <si>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</si>
  <si>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</si>
  <si>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</si>
  <si>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</si>
  <si>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</si>
  <si>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</si>
  <si>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</si>
  <si>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</si>
  <si>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</si>
  <si>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</si>
  <si>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</si>
  <si>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</si>
  <si>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</si>
  <si>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</si>
  <si>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</si>
  <si>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</si>
  <si>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</si>
  <si>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</si>
  <si>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</si>
  <si>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</si>
  <si>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</si>
  <si>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</si>
  <si>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</si>
  <si>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</si>
  <si>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</si>
  <si>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</si>
  <si>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</si>
  <si>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</si>
  <si>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</si>
  <si>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</si>
  <si>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</si>
  <si>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</si>
  <si>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</si>
  <si>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</si>
  <si>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</si>
  <si>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</si>
  <si>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</si>
  <si>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</si>
  <si>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</si>
  <si>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</si>
  <si>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</si>
  <si>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</si>
  <si>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</si>
  <si>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</si>
  <si>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</si>
  <si>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</si>
  <si>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</si>
  <si>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</si>
  <si>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</si>
  <si>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</si>
  <si>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</si>
  <si>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</si>
  <si>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</si>
  <si>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</si>
  <si>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</si>
  <si>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</si>
  <si>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</si>
  <si>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</si>
  <si>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</si>
  <si>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</si>
  <si>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</si>
  <si>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</si>
  <si>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</si>
  <si>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</si>
  <si>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</si>
  <si>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</si>
  <si>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</si>
  <si>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</si>
  <si>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</si>
  <si>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</si>
  <si>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</si>
  <si>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</si>
  <si>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</si>
  <si>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</si>
  <si>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</si>
  <si>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</si>
  <si>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</si>
  <si>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</si>
  <si>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</si>
  <si>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</si>
  <si>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</si>
  <si>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</si>
  <si>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</si>
  <si>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</si>
  <si>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</si>
  <si>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</si>
  <si>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</si>
  <si>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</si>
  <si>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</si>
  <si>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</si>
  <si>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</si>
  <si>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</si>
  <si>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</si>
  <si>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</si>
  <si>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</si>
  <si>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</si>
  <si>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</si>
  <si>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</si>
  <si>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</si>
  <si>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</si>
  <si>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</si>
  <si>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</si>
  <si>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</si>
  <si>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</si>
  <si>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</si>
  <si>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</si>
  <si>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</si>
  <si>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</si>
  <si>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</si>
  <si>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</si>
  <si>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</si>
  <si>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</si>
  <si>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</si>
  <si>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</si>
  <si>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</si>
  <si>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</si>
  <si>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</si>
  <si>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</si>
  <si>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</si>
  <si>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</si>
  <si>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</si>
  <si>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</si>
  <si>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</si>
  <si>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</si>
  <si>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</si>
  <si>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</si>
  <si>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</si>
  <si>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</si>
  <si>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</si>
  <si>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</si>
  <si>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</si>
  <si>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</si>
  <si>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</si>
  <si>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</si>
  <si>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</si>
  <si>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</si>
  <si>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</si>
  <si>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</si>
  <si>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</si>
  <si>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</si>
  <si>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</si>
  <si>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</si>
  <si>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</si>
  <si>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</si>
  <si>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</si>
  <si>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</si>
  <si>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</si>
  <si>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</si>
  <si>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</si>
  <si>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</si>
  <si>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</si>
  <si>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</si>
  <si>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</si>
  <si>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</si>
  <si>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</si>
  <si>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</si>
  <si>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</si>
  <si>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</si>
  <si>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</si>
  <si>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</si>
  <si>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</si>
  <si>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</si>
  <si>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</si>
  <si>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</si>
  <si>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</si>
  <si>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</si>
  <si>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</si>
  <si>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</si>
  <si>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</si>
  <si>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</si>
  <si>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</si>
  <si>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</si>
  <si>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</si>
  <si>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</si>
  <si>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</si>
  <si>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</si>
  <si>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</si>
  <si>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</si>
  <si>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</si>
  <si>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</si>
  <si>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</si>
  <si>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</si>
  <si>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</si>
  <si>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</si>
  <si>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</si>
  <si>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</si>
  <si>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</si>
  <si>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</si>
  <si>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</si>
  <si>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</si>
  <si>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</si>
  <si>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</si>
  <si>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</si>
  <si>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</si>
  <si>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</si>
  <si>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</si>
  <si>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</si>
  <si>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</si>
  <si>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</si>
  <si>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</si>
  <si>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</si>
  <si>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</si>
  <si>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</si>
  <si>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</si>
  <si>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</si>
  <si>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</si>
  <si>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</si>
  <si>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</si>
  <si>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</si>
  <si>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</si>
  <si>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</si>
  <si>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</si>
  <si>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</si>
  <si>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</si>
  <si>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</si>
  <si>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</si>
  <si>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</si>
  <si>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</si>
  <si>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</si>
  <si>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</si>
  <si>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</si>
  <si>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</si>
  <si>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</si>
  <si>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</si>
  <si>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</si>
  <si>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</si>
  <si>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</si>
  <si>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</si>
  <si>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</si>
  <si>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</si>
  <si>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</si>
  <si>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</si>
  <si>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</si>
  <si>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</si>
  <si>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</si>
  <si>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</si>
  <si>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</si>
  <si>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</si>
  <si>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</si>
  <si>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</si>
  <si>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</si>
  <si>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</si>
  <si>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</si>
  <si>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</si>
  <si>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</si>
  <si>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</si>
  <si>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</si>
  <si>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</si>
  <si>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</si>
  <si>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</si>
  <si>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</si>
  <si>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</si>
  <si>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</si>
  <si>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</si>
  <si>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</si>
  <si>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</si>
  <si>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</si>
  <si>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</si>
  <si>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</si>
  <si>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</si>
  <si>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</si>
  <si>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</si>
  <si>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</si>
  <si>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</si>
  <si>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</si>
  <si>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</si>
  <si>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</si>
  <si>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</si>
  <si>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</si>
  <si>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</si>
  <si>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</si>
  <si>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</si>
  <si>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</si>
  <si>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</si>
  <si>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</si>
  <si>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</si>
  <si>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</si>
  <si>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</si>
  <si>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</si>
  <si>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</si>
  <si>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</si>
  <si>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</si>
  <si>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</si>
  <si>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</si>
  <si>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</si>
  <si>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</si>
  <si>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</si>
  <si>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</si>
  <si>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</si>
  <si>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</si>
  <si>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</si>
  <si>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</si>
  <si>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</si>
  <si>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</si>
  <si>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</si>
  <si>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</si>
  <si>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</si>
  <si>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</si>
  <si>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</si>
  <si>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</si>
  <si>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</si>
  <si>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</si>
  <si>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</si>
  <si>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</si>
  <si>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</si>
  <si>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</si>
  <si>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</si>
  <si>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</si>
  <si>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</si>
  <si>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</si>
  <si>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</si>
  <si>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</si>
  <si>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</si>
  <si>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</si>
  <si>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</si>
  <si>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</si>
  <si>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</si>
  <si>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</si>
  <si>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</si>
  <si>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</si>
  <si>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</si>
  <si>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</si>
  <si>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</si>
  <si>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</si>
  <si>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</si>
  <si>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</si>
  <si>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</si>
  <si>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</si>
  <si>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</si>
  <si>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</si>
  <si>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</si>
  <si>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</si>
  <si>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</si>
  <si>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</si>
  <si>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</si>
  <si>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</si>
  <si>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</si>
  <si>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</si>
  <si>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</si>
  <si>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</si>
  <si>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</si>
  <si>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</si>
  <si>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</si>
  <si>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</si>
  <si>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</si>
  <si>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</si>
  <si>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</si>
  <si>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</si>
  <si>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</si>
  <si>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</si>
  <si>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</si>
  <si>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</si>
  <si>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</si>
  <si>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</si>
  <si>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</si>
  <si>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</si>
  <si>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</si>
  <si>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</si>
  <si>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</si>
  <si>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</si>
  <si>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</si>
  <si>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</si>
  <si>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</si>
  <si>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</si>
  <si>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</si>
  <si>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</si>
  <si>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</si>
  <si>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</si>
  <si>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</si>
  <si>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</si>
  <si>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</si>
  <si>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</si>
  <si>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</si>
  <si>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</si>
  <si>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</si>
  <si>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</si>
  <si>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</si>
  <si>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</si>
  <si>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</si>
  <si>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</si>
  <si>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</si>
  <si>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</si>
  <si>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</si>
  <si>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</si>
  <si>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</si>
  <si>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</si>
  <si>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</si>
  <si>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</si>
  <si>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</si>
  <si>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</si>
  <si>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</si>
  <si>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</si>
  <si>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</si>
  <si>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</si>
  <si>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</si>
  <si>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</si>
  <si>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</si>
  <si>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</si>
  <si>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</si>
  <si>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</si>
  <si>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</si>
  <si>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</si>
  <si>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</si>
  <si>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</si>
  <si>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</si>
  <si>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</si>
  <si>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</si>
  <si>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</si>
  <si>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</si>
  <si>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</si>
  <si>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</si>
  <si>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</si>
  <si>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</si>
  <si>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</si>
  <si>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</si>
  <si>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</si>
  <si>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</si>
  <si>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</si>
  <si>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</si>
  <si>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</si>
  <si>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</si>
  <si>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</si>
  <si>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</si>
  <si>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</si>
  <si>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</si>
  <si>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</si>
  <si>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</si>
  <si>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</si>
  <si>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</si>
  <si>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</si>
  <si>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</si>
  <si>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</si>
  <si>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</si>
  <si>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</si>
  <si>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</si>
  <si>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</si>
  <si>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</si>
  <si>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</si>
  <si>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</si>
  <si>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</si>
  <si>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</si>
  <si>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</si>
  <si>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</si>
  <si>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</si>
  <si>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</si>
  <si>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</si>
  <si>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</si>
  <si>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</si>
  <si>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</si>
  <si>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</si>
  <si>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</si>
  <si>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</si>
  <si>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</si>
  <si>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</si>
  <si>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</si>
  <si>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</si>
  <si>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</si>
  <si>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</si>
  <si>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</si>
  <si>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</si>
  <si>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</si>
  <si>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</si>
  <si>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</si>
  <si>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</si>
  <si>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</si>
  <si>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</si>
  <si>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</si>
  <si>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</si>
  <si>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</si>
  <si>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</si>
  <si>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</si>
  <si>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</si>
  <si>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</si>
  <si>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</si>
  <si>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</si>
  <si>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</si>
  <si>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</si>
  <si>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</si>
  <si>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</si>
  <si>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</si>
  <si>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</si>
  <si>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</si>
  <si>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</si>
  <si>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</si>
  <si>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</si>
  <si>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</si>
  <si>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</si>
  <si>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</si>
  <si>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</si>
  <si>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</si>
  <si>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</si>
  <si>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</si>
  <si>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</si>
  <si>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</si>
  <si>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</si>
  <si>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</si>
  <si>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</si>
  <si>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</si>
  <si>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</si>
  <si>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</si>
  <si>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</si>
  <si>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</si>
  <si>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</si>
  <si>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</si>
  <si>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</si>
  <si>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</si>
  <si>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</si>
  <si>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</si>
  <si>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</si>
  <si>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</si>
  <si>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</si>
  <si>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</si>
  <si>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</si>
  <si>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</si>
  <si>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</si>
  <si>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</si>
  <si>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</si>
  <si>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</si>
  <si>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</si>
  <si>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</si>
  <si>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</si>
  <si>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</si>
  <si>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</si>
  <si>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</si>
  <si>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</si>
  <si>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</si>
  <si>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</si>
  <si>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</si>
  <si>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</si>
  <si>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</si>
  <si>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</si>
  <si>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</si>
  <si>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</si>
  <si>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</si>
  <si>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</si>
  <si>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</si>
  <si>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</si>
  <si>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</si>
  <si>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</si>
  <si>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</si>
  <si>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</si>
  <si>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</si>
  <si>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</si>
  <si>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</si>
  <si>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</si>
  <si>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</si>
  <si>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</si>
  <si>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</si>
  <si>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</si>
  <si>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</si>
  <si>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</si>
  <si>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</si>
  <si>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</si>
  <si>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</si>
  <si>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</si>
  <si>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</si>
  <si>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</si>
  <si>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</si>
  <si>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</si>
  <si>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</si>
  <si>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</si>
  <si>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</si>
  <si>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</si>
  <si>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</si>
  <si>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</si>
  <si>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</si>
  <si>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</si>
  <si>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</si>
  <si>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</si>
  <si>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</si>
  <si>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</si>
  <si>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</si>
  <si>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</si>
  <si>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</si>
  <si>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</si>
  <si>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</si>
  <si>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</si>
  <si>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</si>
  <si>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</si>
  <si>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</si>
  <si>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</si>
  <si>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</si>
  <si>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</si>
  <si>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</si>
  <si>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</si>
  <si>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</si>
  <si>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</si>
  <si>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</si>
  <si>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</si>
  <si>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</si>
  <si>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</si>
  <si>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</si>
  <si>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</si>
  <si>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</si>
  <si>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</si>
  <si>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</si>
  <si>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</si>
  <si>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</si>
  <si>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</si>
  <si>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</si>
  <si>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</si>
  <si>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</si>
  <si>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</si>
  <si>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</si>
  <si>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</si>
  <si>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</si>
  <si>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</si>
  <si>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</si>
  <si>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</si>
  <si>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</si>
  <si>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</si>
  <si>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</si>
  <si>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</si>
  <si>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</si>
  <si>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</si>
  <si>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</si>
  <si>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</si>
  <si>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</si>
  <si>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</si>
  <si>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</si>
  <si>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</si>
  <si>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</si>
  <si>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</si>
  <si>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</si>
  <si>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</si>
  <si>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</si>
  <si>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</si>
  <si>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</si>
  <si>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</si>
  <si>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</si>
  <si>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</si>
  <si>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</si>
  <si>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</si>
  <si>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</si>
  <si>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</si>
  <si>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</si>
  <si>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</si>
  <si>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</si>
  <si>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</si>
  <si>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</si>
  <si>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</si>
  <si>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</si>
  <si>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</si>
  <si>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</si>
  <si>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</si>
  <si>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</si>
  <si>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</si>
  <si>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</si>
  <si>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</si>
  <si>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</si>
  <si>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</si>
  <si>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</si>
  <si>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</si>
  <si>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</si>
  <si>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</si>
  <si>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</si>
  <si>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</si>
  <si>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</si>
  <si>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</si>
  <si>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</si>
  <si>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</si>
  <si>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</si>
  <si>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</si>
  <si>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</si>
  <si>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</si>
  <si>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</si>
  <si>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</si>
  <si>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</si>
  <si>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</si>
  <si>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</si>
  <si>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</si>
  <si>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</si>
  <si>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</si>
  <si>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</si>
  <si>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</si>
  <si>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</si>
  <si>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</si>
  <si>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</si>
  <si>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</si>
  <si>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</si>
  <si>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</si>
  <si>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</si>
  <si>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</si>
  <si>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</si>
  <si>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</si>
  <si>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</si>
  <si>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</si>
  <si>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</si>
  <si>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</si>
  <si>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</si>
  <si>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</si>
  <si>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</si>
  <si>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</si>
  <si>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</si>
  <si>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</si>
  <si>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</si>
  <si>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</si>
  <si>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</si>
  <si>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</si>
  <si>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</si>
  <si>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</si>
  <si>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</si>
  <si>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</si>
  <si>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</si>
  <si>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</si>
  <si>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</si>
  <si>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</si>
  <si>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</si>
  <si>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</si>
  <si>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</si>
  <si>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</si>
  <si>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</si>
  <si>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</si>
  <si>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</si>
  <si>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</si>
  <si>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</si>
  <si>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</si>
  <si>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</si>
  <si>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</si>
  <si>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</si>
  <si>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</si>
  <si>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</si>
  <si>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</si>
  <si>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</si>
  <si>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</si>
  <si>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</si>
  <si>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</si>
  <si>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</si>
  <si>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</si>
  <si>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</si>
  <si>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</si>
  <si>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</si>
  <si>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</si>
  <si>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</si>
  <si>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</si>
  <si>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</si>
  <si>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</si>
  <si>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</si>
  <si>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</si>
  <si>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</si>
  <si>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</si>
  <si>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</si>
  <si>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</si>
  <si>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</si>
  <si>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</si>
  <si>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</si>
  <si>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</si>
  <si>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</si>
  <si>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</si>
  <si>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</si>
  <si>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</si>
  <si>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</si>
  <si>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</si>
  <si>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</si>
  <si>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</si>
  <si>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</si>
  <si>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</si>
  <si>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</si>
  <si>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</si>
  <si>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</si>
  <si>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</si>
  <si>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</si>
  <si>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</si>
  <si>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</si>
  <si>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</si>
  <si>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</si>
  <si>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</si>
  <si>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</si>
  <si>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</si>
  <si>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</si>
  <si>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</si>
  <si>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</si>
  <si>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</si>
  <si>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</si>
  <si>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</si>
  <si>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</si>
  <si>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</si>
  <si>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</si>
  <si>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</si>
  <si>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</si>
  <si>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</si>
  <si>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</si>
  <si>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</si>
  <si>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</si>
  <si>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</si>
  <si>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</si>
  <si>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</si>
  <si>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</si>
  <si>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</si>
  <si>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</si>
  <si>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</si>
  <si>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</si>
  <si>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</si>
  <si>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</si>
  <si>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</si>
  <si>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</si>
  <si>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</si>
  <si>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</si>
  <si>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</si>
  <si>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</si>
  <si>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</si>
  <si>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</si>
  <si>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</si>
  <si>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</si>
  <si>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</si>
  <si>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</si>
  <si>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</si>
  <si>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</si>
  <si>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</si>
  <si>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</si>
  <si>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</si>
  <si>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</si>
  <si>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</si>
  <si>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</si>
  <si>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</si>
  <si>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</si>
  <si>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</si>
  <si>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</si>
  <si>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</si>
  <si>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</si>
  <si>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</si>
  <si>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</si>
  <si>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</si>
  <si>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</si>
  <si>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</si>
  <si>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</si>
  <si>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</si>
  <si>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</si>
  <si>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</si>
  <si>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</si>
  <si>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</si>
  <si>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</si>
  <si>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</si>
  <si>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</si>
  <si>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</si>
  <si>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</si>
  <si>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</si>
  <si>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</si>
  <si>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</si>
  <si>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</si>
  <si>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</si>
  <si>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</si>
  <si>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</si>
  <si>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</si>
  <si>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</si>
  <si>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</si>
  <si>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</si>
  <si>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</si>
  <si>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</si>
  <si>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</si>
  <si>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</si>
  <si>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</si>
  <si>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</si>
  <si>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</si>
  <si>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</si>
  <si>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</si>
  <si>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</si>
  <si>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</si>
  <si>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</si>
  <si>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</si>
  <si>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</si>
  <si>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</si>
  <si>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</si>
  <si>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</si>
  <si>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</si>
  <si>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</si>
  <si>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</si>
  <si>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</si>
  <si>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</si>
  <si>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</si>
  <si>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</si>
  <si>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</si>
  <si>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</si>
  <si>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</si>
  <si>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</si>
  <si>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</si>
  <si>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</si>
  <si>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</si>
  <si>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</si>
  <si>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</si>
  <si>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</si>
  <si>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</si>
  <si>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</si>
  <si>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</si>
  <si>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</si>
  <si>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</si>
  <si>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</si>
  <si>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</si>
  <si>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</si>
  <si>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</si>
  <si>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</si>
  <si>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</si>
  <si>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</si>
  <si>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</si>
  <si>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</si>
  <si>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</si>
  <si>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</si>
  <si>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</si>
  <si>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</si>
  <si>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</si>
  <si>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</si>
  <si>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</si>
  <si>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</si>
  <si>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</si>
  <si>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</si>
  <si>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</si>
  <si>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</si>
  <si>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</si>
  <si>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</si>
  <si>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</si>
  <si>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</si>
  <si>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</si>
  <si>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</si>
  <si>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</si>
  <si>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</si>
  <si>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</si>
  <si>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</si>
  <si>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</si>
  <si>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</si>
  <si>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</si>
  <si>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</si>
  <si>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</si>
  <si>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</si>
  <si>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</si>
  <si>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</si>
  <si>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</si>
  <si>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</si>
  <si>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</si>
  <si>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</si>
  <si>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</si>
  <si>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</si>
  <si>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</si>
  <si>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</si>
  <si>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</si>
  <si>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</si>
  <si>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</si>
  <si>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</si>
  <si>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</si>
  <si>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</si>
  <si>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</si>
  <si>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</si>
  <si>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</si>
  <si>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</si>
  <si>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</si>
  <si>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</si>
  <si>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</si>
  <si>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</si>
  <si>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</si>
  <si>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</si>
  <si>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</si>
  <si>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</si>
  <si>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</si>
  <si>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</si>
  <si>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</si>
  <si>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</si>
  <si>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</si>
  <si>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</si>
  <si>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</si>
  <si>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</si>
  <si>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</si>
  <si>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</si>
  <si>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</si>
  <si>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</si>
  <si>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</si>
  <si>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</si>
  <si>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</si>
  <si>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</si>
  <si>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</si>
  <si>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</si>
  <si>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</si>
  <si>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</si>
  <si>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</si>
  <si>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</si>
  <si>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</si>
  <si>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</si>
  <si>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</si>
  <si>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</si>
  <si>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</si>
  <si>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</si>
  <si>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</si>
  <si>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</si>
  <si>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</si>
  <si>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</si>
  <si>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</si>
  <si>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</si>
  <si>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</si>
  <si>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</si>
  <si>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</si>
  <si>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</si>
  <si>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</si>
  <si>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</si>
  <si>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</si>
  <si>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</si>
  <si>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</si>
  <si>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</si>
  <si>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</si>
  <si>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</si>
  <si>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</si>
  <si>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</si>
  <si>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</si>
  <si>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</si>
  <si>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</si>
  <si>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</si>
  <si>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</si>
  <si>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</si>
  <si>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</si>
  <si>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</si>
  <si>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</si>
  <si>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</si>
  <si>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</si>
  <si>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</si>
  <si>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</si>
  <si>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</si>
  <si>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</si>
  <si>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</si>
  <si>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</si>
  <si>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</si>
  <si>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</si>
  <si>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</si>
  <si>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</si>
  <si>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</si>
  <si>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</si>
  <si>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</si>
  <si>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</si>
  <si>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</si>
  <si>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</si>
  <si>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</si>
  <si>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</si>
  <si>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</si>
  <si>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</si>
  <si>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</si>
  <si>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</si>
  <si>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</si>
  <si>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</si>
  <si>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</si>
  <si>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</si>
  <si>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</si>
  <si>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</si>
  <si>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</si>
  <si>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</si>
  <si>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</si>
  <si>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</si>
  <si>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</si>
  <si>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</si>
  <si>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</si>
  <si>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</si>
  <si>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</si>
  <si>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</si>
  <si>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</si>
  <si>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</si>
  <si>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</si>
  <si>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</si>
  <si>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</si>
  <si>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</si>
  <si>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</si>
  <si>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</si>
  <si>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</si>
  <si>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</si>
  <si>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</si>
  <si>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</si>
  <si>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</si>
  <si>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</si>
  <si>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</si>
  <si>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</si>
  <si>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</si>
  <si>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</si>
  <si>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</si>
  <si>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</si>
  <si>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</si>
  <si>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</si>
  <si>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</si>
  <si>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</si>
  <si>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</si>
  <si>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</si>
  <si>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</si>
  <si>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</si>
  <si>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</si>
  <si>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</si>
  <si>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</si>
  <si>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</si>
  <si>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</si>
  <si>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</si>
  <si>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</si>
  <si>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</si>
  <si>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</si>
  <si>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</si>
  <si>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</si>
  <si>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</si>
  <si>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</si>
  <si>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</si>
  <si>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</si>
  <si>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</si>
  <si>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</si>
  <si>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</si>
  <si>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</si>
  <si>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</si>
  <si>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</si>
  <si>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</si>
  <si>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</si>
  <si>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</si>
  <si>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</si>
  <si>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</si>
  <si>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</si>
  <si>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</si>
  <si>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</si>
  <si>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</si>
  <si>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</si>
  <si>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</si>
  <si>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</si>
  <si>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</si>
  <si>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</si>
  <si>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</si>
  <si>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</si>
  <si>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</si>
  <si>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</si>
  <si>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</si>
  <si>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</si>
  <si>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</si>
  <si>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</si>
  <si>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</si>
  <si>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</si>
  <si>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</si>
  <si>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</si>
  <si>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</si>
  <si>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</si>
  <si>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</si>
  <si>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</si>
  <si>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</si>
  <si>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</si>
  <si>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</si>
  <si>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</si>
  <si>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</si>
  <si>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</si>
  <si>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</si>
  <si>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</si>
  <si>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</si>
  <si>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</si>
  <si>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</si>
  <si>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</si>
  <si>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</si>
  <si>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</si>
  <si>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</si>
  <si>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</si>
  <si>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</si>
  <si>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</si>
  <si>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</si>
  <si>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</si>
  <si>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</si>
  <si>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</si>
  <si>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</si>
  <si>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</si>
  <si>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</si>
  <si>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</si>
  <si>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</si>
  <si>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</si>
  <si>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</si>
  <si>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</si>
  <si>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</si>
  <si>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</si>
  <si>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</si>
  <si>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</si>
  <si>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</si>
  <si>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</si>
  <si>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</si>
  <si>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</si>
  <si>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</si>
  <si>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</si>
  <si>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</si>
  <si>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</si>
  <si>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</si>
  <si>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</si>
  <si>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</si>
  <si>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</si>
  <si>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</si>
  <si>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</si>
  <si>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</si>
  <si>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</si>
  <si>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</si>
  <si>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</si>
  <si>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</si>
  <si>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</si>
  <si>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</si>
  <si>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</si>
  <si>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</si>
  <si>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</si>
  <si>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</si>
  <si>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</si>
  <si>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</si>
  <si>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</si>
  <si>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</si>
  <si>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</si>
  <si>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</si>
  <si>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</si>
  <si>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</si>
  <si>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</si>
  <si>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</si>
  <si>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</si>
  <si>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</si>
  <si>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</si>
  <si>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</si>
  <si>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</si>
  <si>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</si>
  <si>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</si>
  <si>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</si>
  <si>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</si>
  <si>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</si>
  <si>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</si>
  <si>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</si>
  <si>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</si>
  <si>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</si>
  <si>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</si>
  <si>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</si>
  <si>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</si>
  <si>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</si>
  <si>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</si>
  <si>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</si>
  <si>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</si>
  <si>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</si>
  <si>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</si>
  <si>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</si>
  <si>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</si>
  <si>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</si>
  <si>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</si>
  <si>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</si>
  <si>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</si>
  <si>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</si>
  <si>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</si>
  <si>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</si>
  <si>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</si>
  <si>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</si>
  <si>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</si>
  <si>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</si>
  <si>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</si>
  <si>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</si>
  <si>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</si>
  <si>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</si>
  <si>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</si>
  <si>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</si>
  <si>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</si>
  <si>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</si>
  <si>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</si>
  <si>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</si>
  <si>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</si>
  <si>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</si>
  <si>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</si>
  <si>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</si>
  <si>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</si>
  <si>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</si>
  <si>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</si>
  <si>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</si>
  <si>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</si>
  <si>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</si>
  <si>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</si>
  <si>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</si>
  <si>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</si>
  <si>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</si>
  <si>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</si>
  <si>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</si>
  <si>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</si>
  <si>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</si>
  <si>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</si>
  <si>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</si>
  <si>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</si>
  <si>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</si>
  <si>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</si>
  <si>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</si>
  <si>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</si>
  <si>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</si>
  <si>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</si>
  <si>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</si>
  <si>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</si>
  <si>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</si>
  <si>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</si>
  <si>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</si>
  <si>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</si>
  <si>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</si>
  <si>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</si>
  <si>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</si>
  <si>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</si>
  <si>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</si>
  <si>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</si>
  <si>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</si>
  <si>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</si>
  <si>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</si>
  <si>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</si>
  <si>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</si>
  <si>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</si>
  <si>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</si>
  <si>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</si>
  <si>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</si>
  <si>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</si>
  <si>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</si>
  <si>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</si>
  <si>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</si>
  <si>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</si>
  <si>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</si>
  <si>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</si>
  <si>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</si>
  <si>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</si>
  <si>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</si>
  <si>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</si>
  <si>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</si>
  <si>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</si>
  <si>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</si>
  <si>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</si>
  <si>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</si>
  <si>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</si>
  <si>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</si>
  <si>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</si>
  <si>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</si>
  <si>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</si>
  <si>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</si>
  <si>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</si>
  <si>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</si>
  <si>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</si>
  <si>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</si>
  <si>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</si>
  <si>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</si>
  <si>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</si>
  <si>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</si>
  <si>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</si>
  <si>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</si>
  <si>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</si>
  <si>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</si>
  <si>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</si>
  <si>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</si>
  <si>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</si>
  <si>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</si>
  <si>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</si>
  <si>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</si>
  <si>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</si>
  <si>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</si>
  <si>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</si>
  <si>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</si>
  <si>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</si>
  <si>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</si>
  <si>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</si>
  <si>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</si>
  <si>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</si>
  <si>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</si>
  <si>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</si>
  <si>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</si>
  <si>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</si>
  <si>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</si>
  <si>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</si>
  <si>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</si>
  <si>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</si>
  <si>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</si>
  <si>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</si>
  <si>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</si>
  <si>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</si>
  <si>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</si>
  <si>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</si>
  <si>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</si>
  <si>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</si>
  <si>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</si>
  <si>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</si>
  <si>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</si>
  <si>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</si>
  <si>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</si>
  <si>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</si>
  <si>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</si>
  <si>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</si>
  <si>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</si>
  <si>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</si>
  <si>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</si>
  <si>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</si>
  <si>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</si>
  <si>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</si>
  <si>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</si>
  <si>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</si>
  <si>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</si>
  <si>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</si>
  <si>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</si>
  <si>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</si>
  <si>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</si>
  <si>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</si>
  <si>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</si>
  <si>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</si>
  <si>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</si>
  <si>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</si>
  <si>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</si>
  <si>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</si>
  <si>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</si>
  <si>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</si>
  <si>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</si>
  <si>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</si>
  <si>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</si>
  <si>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</si>
  <si>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</si>
  <si>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</si>
  <si>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</si>
  <si>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</si>
  <si>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</si>
  <si>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</si>
  <si>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</si>
  <si>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</si>
  <si>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</si>
  <si>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</si>
  <si>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</si>
  <si>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</si>
  <si>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</si>
  <si>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</si>
  <si>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</si>
  <si>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</si>
  <si>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</si>
  <si>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</si>
  <si>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</si>
  <si>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</si>
  <si>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</si>
  <si>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</si>
  <si>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</si>
  <si>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</si>
  <si>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</si>
  <si>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</si>
  <si>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</si>
  <si>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</si>
  <si>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</si>
  <si>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</si>
  <si>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</si>
  <si>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</si>
  <si>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</si>
  <si>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</si>
  <si>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</si>
  <si>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</si>
  <si>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</si>
  <si>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</si>
  <si>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</si>
  <si>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</si>
  <si>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</si>
  <si>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</si>
  <si>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</si>
  <si>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</si>
  <si>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</si>
  <si>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</si>
  <si>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</si>
  <si>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</si>
  <si>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</si>
  <si>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</si>
  <si>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</si>
  <si>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</si>
  <si>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</si>
  <si>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</si>
  <si>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</si>
  <si>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</si>
  <si>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</si>
  <si>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</si>
  <si>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</si>
  <si>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</si>
  <si>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</si>
  <si>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</si>
  <si>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</si>
  <si>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</si>
  <si>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</si>
  <si>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</si>
  <si>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</si>
  <si>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</si>
  <si>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</si>
  <si>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</si>
  <si>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</si>
  <si>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</si>
  <si>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</si>
  <si>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</si>
  <si>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</si>
  <si>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</si>
  <si>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</si>
  <si>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</si>
  <si>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</si>
  <si>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</si>
  <si>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</si>
  <si>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</si>
  <si>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</si>
  <si>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</si>
  <si>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</si>
  <si>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</si>
  <si>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</si>
  <si>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</si>
  <si>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</si>
  <si>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</si>
  <si>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</si>
  <si>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</si>
  <si>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</si>
  <si>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</si>
  <si>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</si>
  <si>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</si>
  <si>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</si>
  <si>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</si>
  <si>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</si>
  <si>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</si>
  <si>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</si>
  <si>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</si>
  <si>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</si>
  <si>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</si>
  <si>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</si>
  <si>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</si>
  <si>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</si>
  <si>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</si>
  <si>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</si>
  <si>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</si>
  <si>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</si>
  <si>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</si>
  <si>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</si>
  <si>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</si>
  <si>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</si>
  <si>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</si>
  <si>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</si>
  <si>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</si>
  <si>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</si>
  <si>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</si>
  <si>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</si>
  <si>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</si>
  <si>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</si>
  <si>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</si>
  <si>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</si>
  <si>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</si>
  <si>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</si>
  <si>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</si>
  <si>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</si>
  <si>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</si>
  <si>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</si>
  <si>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</si>
  <si>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</si>
  <si>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</si>
  <si>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</si>
  <si>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</si>
  <si>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</si>
  <si>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</si>
  <si>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</si>
  <si>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</si>
  <si>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</si>
  <si>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</si>
  <si>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</si>
  <si>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</si>
  <si>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</si>
  <si>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</si>
  <si>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</si>
  <si>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</si>
  <si>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</si>
  <si>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</si>
  <si>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</si>
  <si>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</si>
  <si>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</si>
  <si>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</si>
  <si>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</si>
  <si>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</si>
  <si>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</si>
  <si>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</si>
  <si>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</si>
  <si>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</si>
  <si>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</si>
  <si>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</si>
  <si>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</si>
  <si>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</si>
  <si>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</si>
  <si>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</si>
  <si>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</si>
  <si>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</si>
  <si>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</si>
  <si>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</si>
  <si>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</si>
  <si>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</si>
  <si>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</si>
  <si>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</si>
  <si>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</si>
  <si>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</si>
  <si>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</si>
  <si>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</si>
  <si>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</si>
  <si>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</si>
  <si>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</si>
  <si>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</si>
  <si>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</si>
  <si>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</si>
  <si>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</si>
  <si>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</si>
  <si>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</si>
  <si>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</si>
  <si>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</si>
  <si>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</si>
  <si>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</si>
  <si>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</si>
  <si>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</si>
  <si>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</si>
  <si>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</si>
  <si>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</si>
  <si>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</si>
  <si>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</si>
  <si>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</si>
  <si>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</si>
  <si>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</si>
  <si>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</si>
  <si>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</si>
  <si>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</si>
  <si>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</si>
  <si>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</si>
  <si>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</si>
  <si>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</si>
  <si>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</si>
  <si>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</si>
  <si>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</si>
  <si>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</si>
  <si>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</si>
  <si>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</si>
  <si>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</si>
  <si>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</si>
  <si>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</si>
  <si>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</si>
  <si>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</si>
  <si>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</si>
  <si>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</si>
  <si>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</si>
  <si>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</si>
  <si>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</si>
  <si>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</si>
  <si>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</si>
  <si>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</si>
  <si>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</si>
  <si>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</si>
  <si>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</si>
  <si>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</si>
  <si>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</si>
  <si>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</si>
  <si>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</si>
  <si>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</si>
  <si>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</si>
  <si>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</si>
  <si>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</si>
  <si>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</si>
  <si>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</si>
  <si>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</si>
  <si>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</si>
  <si>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</si>
  <si>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</si>
  <si>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</si>
  <si>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</si>
  <si>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</si>
  <si>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</si>
  <si>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</si>
  <si>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</si>
  <si>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</si>
  <si>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</si>
  <si>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</si>
  <si>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</si>
  <si>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</si>
  <si>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</si>
  <si>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</si>
  <si>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</si>
  <si>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</si>
  <si>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</si>
  <si>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</si>
  <si>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</si>
  <si>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</si>
  <si>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</si>
  <si>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</si>
  <si>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</si>
  <si>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</si>
  <si>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</si>
  <si>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</si>
  <si>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</si>
  <si>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</si>
  <si>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</si>
  <si>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</si>
  <si>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</si>
  <si>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</si>
  <si>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</si>
  <si>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</si>
  <si>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</si>
  <si>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</si>
  <si>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</si>
  <si>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</si>
  <si>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</si>
  <si>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</si>
  <si>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</si>
  <si>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</si>
  <si>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</si>
  <si>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</si>
  <si>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</si>
  <si>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</si>
  <si>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</si>
  <si>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</si>
  <si>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</si>
  <si>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</si>
  <si>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</si>
  <si>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</si>
  <si>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</si>
  <si>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</si>
  <si>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</si>
  <si>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</si>
  <si>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</si>
  <si>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</si>
  <si>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</si>
  <si>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</si>
  <si>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</si>
  <si>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</si>
  <si>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</si>
  <si>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</si>
  <si>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</si>
  <si>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</si>
  <si>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</si>
  <si>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</si>
  <si>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</si>
  <si>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</si>
  <si>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</si>
  <si>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</si>
  <si>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</si>
  <si>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</si>
  <si>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</si>
  <si>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</si>
  <si>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</si>
  <si>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</si>
  <si>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</si>
  <si>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</si>
  <si>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</si>
  <si>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</si>
  <si>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</si>
  <si>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</si>
  <si>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</si>
  <si>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</si>
  <si>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</si>
  <si>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</si>
  <si>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</si>
  <si>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</si>
  <si>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</si>
  <si>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</si>
  <si>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</si>
  <si>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</si>
  <si>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</si>
  <si>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</si>
  <si>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</si>
  <si>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</si>
  <si>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</si>
  <si>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</si>
  <si>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</si>
  <si>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</si>
  <si>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</si>
  <si>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</si>
  <si>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</si>
  <si>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</si>
  <si>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</si>
  <si>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</si>
  <si>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</si>
  <si>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</si>
  <si>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</si>
  <si>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</si>
  <si>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</si>
  <si>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</si>
  <si>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</si>
  <si>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</si>
  <si>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</si>
  <si>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</si>
  <si>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</si>
  <si>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</si>
  <si>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</si>
  <si>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</si>
  <si>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</si>
  <si>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</si>
  <si>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</si>
  <si>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</si>
  <si>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</si>
  <si>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</si>
  <si>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</si>
  <si>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</si>
  <si>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</si>
  <si>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</si>
  <si>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</si>
  <si>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</si>
  <si>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</si>
  <si>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</si>
  <si>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</si>
  <si>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</si>
  <si>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</si>
  <si>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</si>
  <si>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</si>
  <si>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</si>
  <si>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</si>
  <si>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</si>
  <si>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</si>
  <si>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</si>
  <si>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</si>
  <si>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</si>
  <si>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</si>
  <si>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</si>
  <si>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</si>
  <si>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</si>
  <si>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</si>
  <si>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</si>
  <si>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</si>
  <si>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</si>
  <si>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</si>
  <si>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</si>
  <si>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</si>
  <si>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</si>
  <si>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</si>
  <si>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</si>
  <si>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</si>
  <si>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</si>
  <si>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</si>
  <si>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</si>
  <si>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</si>
  <si>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</si>
  <si>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</si>
  <si>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</si>
  <si>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</si>
  <si>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</si>
  <si>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</si>
  <si>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</si>
  <si>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</si>
  <si>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</si>
  <si>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</si>
  <si>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</si>
  <si>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</si>
  <si>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</si>
  <si>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</si>
  <si>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</si>
  <si>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</si>
  <si>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</si>
  <si>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</si>
  <si>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</si>
  <si>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</si>
  <si>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</si>
  <si>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</si>
  <si>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</si>
  <si>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</si>
  <si>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</si>
  <si>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</si>
  <si>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</si>
  <si>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</si>
  <si>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</si>
  <si>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</si>
  <si>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</si>
  <si>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</si>
  <si>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</si>
  <si>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</si>
  <si>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</si>
  <si>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</si>
  <si>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</si>
  <si>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</si>
  <si>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</si>
  <si>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</si>
  <si>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</si>
  <si>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</si>
  <si>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</si>
  <si>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</si>
  <si>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</si>
  <si>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</si>
  <si>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</si>
  <si>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</si>
  <si>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</si>
  <si>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</si>
  <si>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</si>
  <si>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</si>
  <si>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</si>
  <si>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</si>
  <si>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</si>
  <si>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</si>
  <si>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</si>
  <si>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</si>
  <si>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</si>
  <si>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</si>
  <si>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</si>
  <si>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</si>
  <si>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</si>
  <si>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</si>
  <si>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</si>
  <si>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</si>
  <si>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</si>
  <si>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</si>
  <si>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</si>
  <si>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</si>
  <si>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</si>
  <si>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</si>
  <si>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</si>
  <si>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</si>
  <si>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</si>
  <si>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</si>
  <si>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</si>
  <si>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</si>
  <si>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</si>
  <si>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</si>
  <si>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</si>
  <si>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</si>
  <si>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</si>
  <si>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</si>
  <si>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</si>
  <si>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</si>
  <si>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</si>
  <si>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</si>
  <si>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</si>
  <si>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</si>
  <si>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</si>
  <si>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</si>
  <si>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</si>
  <si>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</si>
  <si>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</si>
  <si>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</si>
  <si>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</si>
  <si>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</si>
  <si>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</si>
  <si>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</si>
  <si>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</si>
  <si>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</si>
  <si>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</si>
  <si>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</si>
  <si>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</si>
  <si>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</si>
  <si>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</si>
  <si>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</si>
  <si>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</si>
  <si>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</si>
  <si>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</si>
  <si>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</si>
  <si>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</si>
  <si>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</si>
  <si>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</si>
  <si>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</si>
  <si>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</si>
  <si>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</si>
  <si>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</si>
  <si>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</si>
  <si>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</si>
  <si>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</si>
  <si>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</si>
  <si>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</si>
  <si>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</si>
  <si>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</si>
  <si>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</si>
  <si>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</si>
  <si>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</si>
  <si>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</si>
  <si>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</si>
  <si>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</si>
  <si>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</si>
  <si>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</si>
  <si>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</si>
  <si>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</si>
  <si>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</si>
  <si>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</si>
  <si>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</si>
  <si>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</si>
  <si>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</si>
  <si>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</si>
  <si>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</si>
  <si>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</si>
  <si>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</si>
  <si>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</si>
  <si>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</si>
  <si>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</si>
  <si>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</si>
  <si>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</si>
  <si>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</si>
  <si>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</si>
  <si>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</si>
  <si>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</si>
  <si>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</si>
  <si>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</si>
  <si>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</si>
  <si>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</si>
  <si>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</si>
  <si>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</si>
  <si>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</si>
  <si>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</si>
  <si>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</si>
  <si>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</si>
  <si>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</si>
  <si>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</si>
  <si>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</si>
  <si>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</si>
  <si>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</si>
  <si>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</si>
  <si>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</si>
  <si>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</si>
  <si>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</si>
  <si>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</si>
  <si>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</si>
  <si>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</si>
  <si>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</si>
  <si>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</si>
  <si>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</si>
  <si>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</si>
  <si>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</si>
  <si>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</si>
  <si>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</si>
  <si>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</si>
  <si>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</si>
  <si>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</si>
  <si>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</si>
  <si>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</si>
  <si>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</si>
  <si>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</si>
  <si>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</si>
  <si>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</si>
  <si>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</si>
  <si>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</si>
  <si>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</si>
  <si>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</si>
  <si>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</si>
  <si>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</si>
  <si>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</si>
  <si>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</si>
  <si>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</si>
  <si>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</si>
  <si>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</si>
  <si>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</si>
  <si>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</si>
  <si>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</si>
  <si>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</si>
  <si>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</si>
  <si>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</si>
  <si>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</si>
  <si>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</si>
  <si>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</si>
  <si>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</si>
  <si>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</si>
  <si>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</si>
  <si>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</si>
  <si>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</si>
  <si>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</si>
  <si>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</si>
  <si>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</si>
  <si>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</si>
  <si>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</si>
  <si>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</si>
  <si>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</si>
  <si>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</si>
  <si>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</si>
  <si>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</si>
  <si>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</si>
  <si>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</si>
  <si>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</si>
  <si>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</si>
  <si>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</si>
  <si>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</si>
  <si>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</si>
  <si>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</si>
  <si>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</si>
  <si>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</si>
  <si>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</si>
  <si>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</si>
  <si>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</si>
  <si>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</si>
  <si>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</si>
  <si>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</si>
  <si>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</si>
  <si>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</si>
  <si>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</si>
  <si>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</si>
  <si>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</si>
  <si>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</si>
  <si>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</si>
  <si>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</si>
  <si>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</si>
  <si>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</si>
  <si>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</si>
  <si>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</si>
  <si>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</si>
  <si>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</si>
  <si>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</si>
  <si>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</si>
  <si>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</si>
  <si>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</si>
  <si>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</si>
  <si>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</si>
  <si>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</si>
  <si>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</si>
  <si>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</si>
  <si>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</si>
  <si>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</si>
  <si>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</si>
  <si>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</si>
  <si>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</si>
  <si>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</si>
  <si>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</si>
  <si>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</si>
  <si>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</si>
  <si>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</si>
  <si>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</si>
  <si>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</si>
  <si>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</si>
  <si>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</si>
  <si>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</si>
  <si>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</si>
  <si>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</si>
  <si>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</si>
  <si>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</si>
  <si>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</si>
  <si>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</si>
  <si>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</si>
  <si>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</si>
  <si>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</si>
  <si>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</si>
  <si>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</si>
  <si>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</si>
  <si>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</si>
  <si>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</si>
  <si>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</si>
  <si>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</si>
  <si>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</si>
  <si>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</si>
  <si>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</si>
  <si>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</si>
  <si>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</si>
  <si>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</si>
  <si>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</si>
  <si>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</si>
  <si>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</si>
  <si>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</si>
  <si>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</si>
  <si>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</si>
  <si>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</si>
  <si>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</si>
  <si>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</si>
  <si>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</si>
  <si>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</si>
  <si>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</si>
  <si>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</si>
  <si>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</si>
  <si>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</si>
  <si>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</si>
  <si>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</si>
  <si>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</si>
  <si>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</si>
  <si>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</si>
  <si>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</si>
  <si>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</si>
  <si>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</si>
  <si>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</si>
  <si>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</si>
  <si>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</si>
  <si>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</si>
  <si>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</si>
  <si>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</si>
  <si>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</si>
  <si>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</si>
  <si>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</si>
  <si>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</si>
  <si>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</si>
  <si>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</si>
  <si>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</si>
  <si>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</si>
  <si>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</si>
  <si>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</si>
  <si>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</si>
  <si>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</si>
  <si>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</si>
  <si>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</si>
  <si>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</si>
  <si>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</si>
  <si>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</si>
  <si>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</si>
  <si>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</si>
  <si>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</si>
  <si>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</si>
  <si>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</si>
  <si>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</si>
  <si>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</si>
  <si>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</si>
  <si>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</si>
  <si>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</si>
  <si>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</si>
  <si>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</si>
  <si>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</si>
  <si>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</si>
  <si>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</si>
  <si>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</si>
  <si>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</si>
  <si>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</si>
  <si>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</si>
  <si>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</si>
  <si>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</si>
  <si>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</si>
  <si>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</si>
  <si>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</si>
  <si>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</si>
  <si>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</si>
  <si>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</si>
  <si>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</si>
  <si>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</si>
  <si>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</si>
  <si>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</si>
  <si>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</si>
  <si>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</si>
  <si>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</si>
  <si>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</si>
  <si>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</si>
  <si>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</si>
  <si>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</si>
  <si>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</si>
  <si>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</si>
  <si>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</si>
  <si>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</si>
  <si>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</si>
  <si>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</si>
  <si>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</si>
  <si>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</si>
  <si>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</si>
  <si>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</si>
  <si>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</si>
  <si>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</si>
  <si>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</si>
  <si>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</si>
  <si>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</si>
  <si>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</si>
  <si>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</si>
  <si>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</si>
  <si>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</si>
  <si>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</si>
  <si>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</si>
  <si>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</si>
  <si>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</si>
  <si>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</si>
  <si>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</si>
  <si>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</si>
  <si>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</si>
  <si>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</si>
  <si>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</si>
  <si>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</si>
  <si>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</si>
  <si>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</si>
  <si>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</si>
  <si>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</si>
  <si>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</si>
  <si>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</si>
  <si>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</si>
  <si>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</si>
  <si>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</si>
  <si>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</si>
  <si>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</si>
  <si>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</si>
  <si>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</si>
  <si>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</si>
  <si>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</si>
  <si>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</si>
  <si>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</si>
  <si>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</si>
  <si>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</si>
  <si>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</si>
  <si>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</si>
  <si>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</si>
  <si>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</si>
  <si>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</si>
  <si>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</si>
  <si>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</si>
  <si>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</si>
  <si>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</si>
  <si>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</si>
  <si>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</si>
  <si>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</si>
  <si>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</si>
  <si>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</si>
  <si>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</si>
  <si>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</si>
  <si>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</si>
  <si>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</si>
  <si>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</si>
  <si>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</si>
  <si>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</si>
  <si>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</si>
  <si>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</si>
  <si>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</si>
  <si>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</si>
  <si>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</si>
  <si>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</si>
  <si>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</si>
  <si>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</si>
  <si>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</si>
  <si>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</si>
  <si>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</si>
  <si>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</si>
  <si>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</si>
  <si>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</si>
  <si>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</si>
  <si>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</si>
  <si>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</si>
  <si>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</si>
  <si>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</si>
  <si>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</si>
  <si>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</si>
  <si>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</si>
  <si>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</si>
  <si>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</si>
  <si>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</si>
  <si>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</si>
  <si>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</si>
  <si>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</si>
  <si>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</si>
  <si>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</si>
  <si>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</si>
  <si>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</si>
  <si>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</si>
  <si>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</si>
  <si>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</si>
  <si>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</si>
  <si>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</si>
  <si>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</si>
  <si>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</si>
  <si>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</si>
  <si>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</si>
  <si>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</si>
  <si>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</si>
  <si>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</si>
  <si>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</si>
  <si>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</si>
  <si>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</si>
  <si>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</si>
  <si>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</si>
  <si>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</si>
  <si>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</si>
  <si>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</si>
  <si>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</si>
  <si>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</si>
  <si>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</si>
  <si>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</si>
  <si>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</si>
  <si>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</si>
  <si>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</si>
  <si>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</si>
  <si>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</si>
  <si>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</si>
  <si>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</si>
  <si>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</si>
  <si>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</si>
  <si>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</si>
  <si>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</si>
  <si>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</si>
  <si>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</si>
  <si>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</si>
  <si>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</si>
  <si>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</si>
  <si>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</si>
  <si>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</si>
  <si>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</si>
  <si>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</si>
  <si>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</si>
  <si>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</si>
  <si>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</si>
  <si>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</si>
  <si>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</si>
  <si>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</si>
  <si>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</si>
  <si>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</si>
  <si>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</si>
  <si>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</si>
  <si>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</si>
  <si>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</si>
  <si>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</si>
  <si>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</si>
  <si>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</si>
  <si>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</si>
  <si>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</si>
  <si>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</si>
  <si>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</si>
  <si>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</si>
  <si>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</si>
  <si>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</si>
  <si>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</si>
  <si>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</si>
  <si>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</si>
  <si>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</si>
  <si>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</si>
  <si>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</si>
  <si>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</si>
  <si>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</si>
  <si>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</si>
  <si>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</si>
  <si>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</si>
  <si>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</si>
  <si>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</si>
  <si>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</si>
  <si>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</si>
  <si>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</si>
  <si>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</si>
  <si>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</si>
  <si>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</si>
  <si>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</si>
  <si>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</si>
  <si>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</si>
  <si>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</si>
  <si>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</si>
  <si>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</si>
  <si>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</si>
  <si>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</si>
  <si>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</si>
  <si>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</si>
  <si>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</si>
  <si>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</si>
  <si>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</si>
  <si>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</si>
  <si>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</si>
  <si>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</si>
  <si>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</si>
  <si>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</si>
  <si>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</si>
  <si>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</si>
  <si>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</si>
  <si>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</si>
  <si>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</si>
  <si>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</si>
  <si>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</si>
  <si>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</si>
  <si>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</si>
  <si>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</si>
  <si>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</si>
  <si>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</si>
  <si>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</si>
  <si>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</si>
  <si>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</si>
  <si>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</si>
  <si>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</si>
  <si>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</si>
  <si>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</si>
  <si>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</si>
  <si>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</si>
  <si>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</si>
  <si>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</si>
  <si>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</si>
  <si>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</si>
  <si>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</si>
  <si>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</si>
  <si>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</si>
  <si>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</si>
  <si>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</si>
  <si>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</si>
  <si>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</si>
  <si>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</si>
  <si>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</si>
  <si>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</si>
  <si>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</si>
  <si>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</si>
  <si>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</si>
  <si>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</si>
  <si>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</si>
  <si>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</si>
  <si>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</si>
  <si>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</si>
  <si>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</si>
  <si>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</si>
  <si>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</si>
  <si>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</si>
  <si>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</si>
  <si>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</si>
  <si>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</si>
  <si>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</si>
  <si>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</si>
  <si>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</si>
  <si>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</si>
  <si>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</si>
  <si>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</si>
  <si>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</si>
  <si>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</si>
  <si>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</si>
  <si>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</si>
  <si>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</si>
  <si>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</si>
  <si>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</si>
  <si>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</si>
  <si>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</si>
  <si>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</si>
  <si>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</si>
  <si>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</si>
  <si>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</si>
  <si>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</si>
  <si>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</si>
  <si>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</si>
  <si>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</si>
  <si>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</si>
  <si>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</si>
  <si>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</si>
  <si>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</si>
  <si>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</si>
  <si>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</si>
  <si>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</si>
  <si>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</si>
  <si>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</si>
  <si>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</si>
  <si>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</si>
  <si>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</si>
  <si>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</si>
  <si>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</si>
  <si>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</si>
  <si>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</si>
  <si>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</si>
  <si>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</si>
  <si>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</si>
  <si>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</si>
  <si>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</si>
  <si>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</si>
  <si>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</si>
  <si>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</si>
  <si>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</si>
  <si>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</si>
  <si>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</si>
  <si>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</si>
  <si>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</si>
  <si>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</si>
  <si>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</si>
  <si>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</si>
  <si>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</si>
  <si>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</si>
  <si>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</si>
  <si>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</si>
  <si>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</si>
  <si>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</si>
  <si>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</si>
  <si>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</si>
  <si>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</si>
  <si>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</si>
  <si>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</si>
  <si>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</si>
  <si>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</si>
  <si>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</si>
  <si>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</si>
  <si>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</si>
  <si>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</si>
  <si>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</si>
  <si>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</si>
  <si>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</si>
  <si>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</si>
  <si>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</si>
  <si>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</si>
  <si>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</si>
  <si>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</si>
  <si>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</si>
  <si>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</si>
  <si>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</si>
  <si>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</si>
  <si>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</si>
  <si>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</si>
  <si>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</si>
  <si>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</si>
  <si>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</si>
  <si>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</si>
  <si>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</si>
  <si>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</si>
  <si>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</si>
  <si>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</si>
  <si>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</si>
  <si>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</si>
  <si>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</si>
  <si>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</si>
  <si>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</si>
  <si>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</si>
  <si>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</si>
  <si>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</si>
  <si>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</si>
  <si>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</si>
  <si>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</si>
  <si>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</si>
  <si>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</si>
  <si>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</si>
  <si>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</si>
  <si>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</si>
  <si>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</si>
  <si>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</si>
  <si>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</si>
  <si>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</si>
  <si>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</si>
  <si>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</si>
  <si>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</si>
  <si>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</si>
  <si>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</si>
  <si>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</si>
  <si>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</si>
  <si>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</si>
  <si>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</si>
  <si>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</si>
  <si>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</si>
  <si>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</si>
  <si>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</si>
  <si>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</si>
  <si>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</si>
  <si>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</si>
  <si>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</si>
  <si>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</si>
  <si>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</si>
  <si>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</si>
  <si>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</si>
  <si>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</si>
  <si>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</si>
  <si>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</si>
  <si>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</si>
  <si>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</si>
  <si>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</si>
  <si>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</si>
  <si>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</si>
  <si>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</si>
  <si>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</si>
  <si>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</si>
  <si>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</si>
  <si>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</si>
  <si>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</si>
  <si>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</si>
  <si>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</si>
  <si>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</si>
  <si>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</si>
  <si>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</si>
  <si>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</si>
  <si>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</si>
  <si>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</si>
  <si>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</si>
  <si>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</si>
  <si>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</si>
  <si>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</si>
  <si>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</si>
  <si>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</si>
  <si>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</si>
  <si>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</si>
  <si>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</si>
  <si>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</si>
  <si>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</si>
  <si>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</si>
  <si>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</si>
  <si>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</si>
  <si>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</si>
  <si>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</si>
  <si>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</si>
  <si>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</si>
  <si>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</si>
  <si>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</si>
  <si>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</si>
  <si>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</si>
  <si>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</si>
  <si>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</si>
  <si>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</si>
  <si>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</si>
  <si>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</si>
  <si>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</si>
  <si>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</si>
  <si>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</si>
  <si>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</si>
  <si>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</si>
  <si>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</si>
  <si>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</si>
  <si>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</si>
  <si>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</si>
  <si>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</si>
  <si>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</si>
  <si>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</si>
  <si>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</si>
  <si>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</si>
  <si>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</si>
  <si>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</si>
  <si>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</si>
  <si>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</si>
  <si>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</si>
  <si>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</si>
  <si>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</si>
  <si>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</si>
  <si>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</si>
  <si>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</si>
  <si>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</si>
  <si>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</si>
  <si>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</si>
  <si>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</si>
  <si>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</si>
  <si>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</si>
  <si>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</si>
  <si>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</si>
  <si>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</si>
  <si>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</si>
  <si>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</si>
  <si>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</si>
  <si>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</si>
  <si>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</si>
  <si>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</si>
  <si>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</si>
  <si>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</si>
  <si>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</si>
  <si>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</si>
  <si>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</si>
  <si>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</si>
  <si>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</si>
  <si>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</si>
  <si>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</si>
  <si>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</si>
  <si>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</si>
  <si>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</si>
  <si>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</si>
  <si>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</si>
  <si>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</si>
  <si>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</si>
  <si>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</si>
  <si>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</si>
  <si>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</si>
  <si>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</si>
  <si>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</si>
  <si>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</si>
  <si>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</si>
  <si>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</si>
  <si>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</si>
  <si>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</si>
  <si>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</si>
  <si>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</si>
  <si>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</si>
  <si>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</si>
  <si>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</si>
  <si>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</si>
  <si>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</si>
  <si>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</si>
  <si>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</si>
  <si>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</si>
  <si>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</si>
  <si>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</si>
  <si>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</si>
  <si>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</si>
  <si>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</si>
  <si>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</si>
  <si>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</si>
  <si>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</si>
  <si>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</si>
  <si>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</si>
  <si>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</si>
  <si>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</si>
  <si>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</si>
  <si>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</si>
  <si>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</si>
  <si>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</si>
  <si>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</si>
  <si>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</si>
  <si>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</si>
  <si>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</si>
  <si>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</si>
  <si>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</si>
  <si>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</si>
  <si>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</si>
  <si>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</si>
  <si>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</si>
  <si>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</si>
  <si>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</si>
  <si>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</si>
  <si>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</si>
  <si>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</si>
  <si>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</si>
  <si>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</si>
  <si>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</si>
  <si>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</si>
  <si>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</si>
  <si>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</si>
  <si>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</si>
  <si>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</si>
  <si>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</si>
  <si>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</si>
  <si>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</si>
  <si>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</si>
  <si>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</si>
  <si>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</si>
  <si>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</si>
  <si>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</si>
  <si>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</si>
  <si>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</si>
  <si>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</si>
  <si>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</si>
  <si>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</si>
  <si>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</si>
  <si>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</si>
  <si>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</si>
  <si>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</si>
  <si>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</si>
  <si>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</si>
  <si>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</si>
  <si>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</si>
  <si>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</si>
  <si>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</si>
  <si>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</si>
  <si>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</si>
  <si>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</si>
  <si>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</si>
  <si>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</si>
  <si>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</si>
  <si>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</si>
  <si>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</si>
  <si>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</si>
  <si>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</si>
  <si>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</si>
  <si>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</si>
  <si>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</si>
  <si>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</si>
  <si>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</si>
  <si>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</si>
  <si>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</si>
  <si>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</si>
  <si>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</si>
  <si>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</si>
  <si>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</si>
  <si>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</si>
  <si>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</si>
  <si>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</si>
  <si>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</si>
  <si>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</si>
  <si>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</si>
  <si>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</si>
  <si>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</si>
  <si>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</si>
  <si>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</si>
  <si>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</si>
  <si>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</si>
  <si>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</si>
  <si>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</si>
  <si>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</si>
  <si>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</si>
  <si>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</si>
  <si>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</si>
  <si>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</si>
  <si>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</si>
  <si>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</si>
  <si>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</si>
  <si>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</si>
  <si>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</si>
  <si>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</si>
  <si>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</si>
  <si>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</si>
  <si>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</si>
  <si>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</si>
  <si>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</si>
  <si>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</si>
  <si>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</si>
  <si>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</si>
  <si>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</si>
  <si>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</si>
  <si>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</si>
  <si>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</si>
  <si>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</si>
  <si>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</si>
  <si>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</si>
  <si>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</si>
  <si>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</si>
  <si>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</si>
  <si>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</si>
  <si>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</si>
  <si>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</si>
  <si>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</si>
  <si>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</si>
  <si>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</si>
  <si>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</si>
  <si>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</si>
  <si>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</si>
  <si>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</si>
  <si>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</si>
  <si>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</si>
  <si>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</si>
  <si>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</si>
  <si>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</si>
  <si>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</si>
  <si>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</si>
  <si>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</si>
  <si>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</si>
  <si>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</si>
  <si>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</si>
  <si>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</si>
  <si>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</si>
  <si>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</si>
  <si>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</si>
  <si>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</si>
  <si>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</si>
  <si>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</si>
  <si>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</si>
  <si>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</si>
  <si>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</si>
  <si>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</si>
  <si>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</si>
  <si>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</si>
  <si>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</si>
  <si>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</si>
  <si>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</si>
  <si>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</si>
  <si>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</si>
  <si>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</si>
  <si>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</si>
  <si>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</si>
  <si>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</si>
  <si>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</si>
  <si>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</si>
  <si>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</si>
  <si>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</si>
  <si>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</si>
  <si>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</si>
  <si>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</si>
  <si>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</si>
  <si>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</si>
  <si>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</si>
  <si>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</si>
  <si>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</si>
  <si>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</si>
  <si>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</si>
  <si>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</si>
  <si>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</si>
  <si>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</si>
  <si>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</si>
  <si>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</si>
  <si>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</si>
  <si>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</si>
  <si>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</si>
  <si>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</si>
  <si>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</si>
  <si>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</si>
  <si>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</si>
  <si>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</si>
  <si>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</si>
  <si>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</si>
  <si>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</si>
  <si>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</si>
  <si>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</si>
  <si>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</si>
  <si>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</si>
  <si>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</si>
  <si>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</si>
  <si>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</si>
  <si>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</si>
  <si>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</si>
  <si>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</si>
  <si>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</si>
  <si>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</si>
  <si>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</si>
  <si>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</si>
  <si>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</si>
  <si>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</si>
  <si>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</si>
  <si>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</si>
  <si>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</si>
  <si>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</si>
  <si>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</si>
  <si>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</si>
  <si>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</si>
  <si>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</si>
  <si>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</si>
  <si>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</si>
  <si>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</si>
  <si>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</si>
  <si>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</si>
  <si>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</si>
  <si>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</si>
  <si>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</si>
  <si>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</si>
  <si>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</si>
  <si>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</si>
  <si>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</si>
  <si>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</si>
  <si>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</si>
  <si>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</si>
  <si>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</si>
  <si>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</si>
  <si>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</si>
  <si>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</si>
  <si>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</si>
  <si>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</si>
  <si>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</si>
  <si>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</si>
  <si>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</si>
  <si>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</si>
  <si>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</si>
  <si>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</si>
  <si>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</si>
  <si>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</si>
  <si>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</si>
  <si>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</si>
  <si>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</si>
  <si>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</si>
  <si>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</si>
  <si>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</si>
  <si>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</si>
  <si>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</si>
  <si>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</si>
  <si>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</si>
  <si>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</si>
  <si>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</si>
  <si>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</si>
  <si>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</si>
  <si>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</si>
  <si>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</si>
  <si>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</si>
  <si>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</si>
  <si>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</si>
  <si>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</si>
  <si>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</si>
  <si>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</si>
  <si>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</si>
  <si>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</si>
  <si>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</si>
  <si>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</si>
  <si>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</si>
  <si>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</si>
  <si>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</si>
  <si>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</si>
  <si>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</si>
  <si>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</si>
  <si>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</si>
  <si>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</si>
  <si>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</si>
  <si>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</si>
  <si>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</si>
  <si>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</si>
  <si>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</si>
  <si>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</si>
  <si>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</si>
  <si>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</si>
  <si>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</si>
  <si>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</si>
  <si>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</si>
  <si>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</si>
  <si>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</si>
  <si>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</si>
  <si>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</si>
  <si>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</si>
  <si>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</si>
  <si>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</si>
  <si>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</si>
  <si>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</si>
  <si>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</si>
  <si>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</si>
  <si>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</si>
  <si>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</si>
  <si>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</si>
  <si>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</si>
  <si>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</si>
  <si>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</si>
  <si>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</si>
  <si>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</si>
  <si>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</si>
  <si>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</si>
  <si>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</si>
  <si>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</si>
  <si>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</si>
  <si>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</si>
  <si>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</si>
  <si>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</si>
  <si>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</si>
  <si>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</si>
  <si>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</si>
  <si>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</si>
  <si>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</si>
  <si>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</si>
  <si>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</si>
  <si>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</si>
  <si>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</si>
  <si>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</si>
  <si>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</si>
  <si>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</si>
  <si>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</si>
  <si>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</si>
  <si>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</si>
  <si>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</si>
  <si>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</si>
  <si>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</si>
  <si>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</si>
  <si>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</si>
  <si>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</si>
  <si>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</si>
  <si>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</si>
  <si>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</si>
  <si>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</si>
  <si>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</si>
  <si>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</si>
  <si>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</si>
  <si>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</si>
  <si>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</si>
  <si>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</si>
  <si>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</si>
  <si>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</si>
  <si>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</si>
  <si>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</si>
  <si>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</si>
  <si>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</si>
  <si>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</si>
  <si>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</si>
  <si>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</si>
  <si>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</si>
  <si>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</si>
  <si>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</si>
  <si>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</si>
  <si>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</si>
  <si>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</si>
  <si>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</si>
  <si>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</si>
  <si>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</si>
  <si>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</si>
  <si>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</si>
  <si>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</si>
  <si>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</si>
  <si>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</si>
  <si>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</si>
  <si>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</si>
  <si>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</si>
  <si>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</si>
  <si>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</si>
  <si>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</si>
  <si>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</si>
  <si>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</si>
  <si>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</si>
  <si>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</si>
  <si>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</si>
  <si>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</si>
  <si>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</si>
  <si>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</si>
  <si>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</si>
  <si>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</si>
  <si>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</si>
  <si>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</si>
  <si>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</si>
  <si>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</si>
  <si>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</si>
  <si>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</si>
  <si>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</si>
  <si>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</si>
  <si>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</si>
  <si>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</si>
  <si>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</si>
  <si>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</si>
  <si>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</si>
  <si>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</si>
  <si>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</si>
  <si>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</si>
  <si>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</si>
  <si>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</si>
  <si>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</si>
  <si>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</si>
  <si>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</si>
  <si>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</si>
  <si>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</si>
  <si>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</si>
  <si>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</si>
  <si>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</si>
  <si>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</si>
  <si>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</si>
  <si>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</si>
  <si>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</si>
  <si>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</si>
  <si>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</si>
  <si>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</si>
  <si>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</si>
  <si>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</si>
  <si>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</si>
  <si>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</si>
  <si>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</si>
  <si>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</si>
  <si>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</si>
  <si>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</si>
  <si>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</si>
  <si>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</si>
  <si>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</si>
  <si>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</si>
  <si>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</si>
  <si>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</si>
  <si>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</si>
  <si>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</si>
  <si>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</si>
  <si>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</si>
  <si>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</si>
  <si>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</si>
  <si>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</si>
  <si>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</si>
  <si>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</si>
  <si>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</si>
  <si>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</si>
  <si>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</si>
  <si>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</si>
  <si>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</si>
  <si>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</si>
  <si>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</si>
  <si>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</si>
  <si>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</si>
  <si>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</si>
  <si>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</si>
  <si>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</si>
  <si>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</si>
  <si>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</si>
  <si>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</si>
  <si>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</si>
  <si>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</si>
  <si>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</si>
  <si>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</si>
  <si>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</si>
  <si>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</si>
  <si>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</si>
  <si>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</si>
  <si>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</si>
  <si>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</si>
  <si>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</si>
  <si>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</si>
  <si>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</si>
  <si>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</si>
  <si>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</si>
  <si>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</si>
  <si>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</si>
  <si>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</si>
  <si>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</si>
  <si>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</si>
  <si>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</si>
  <si>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</si>
  <si>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</si>
  <si>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</si>
  <si>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</si>
  <si>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</si>
  <si>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</si>
  <si>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</si>
  <si>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</si>
  <si>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</si>
  <si>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</si>
  <si>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</si>
  <si>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</si>
  <si>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</si>
  <si>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</si>
  <si>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</si>
  <si>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</si>
  <si>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</si>
  <si>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</si>
  <si>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</si>
  <si>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</si>
  <si>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</si>
  <si>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</si>
  <si>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</si>
  <si>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</si>
  <si>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</si>
  <si>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</si>
  <si>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</si>
  <si>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</si>
  <si>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</si>
  <si>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</si>
  <si>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</si>
  <si>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</si>
  <si>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</si>
  <si>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</si>
  <si>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</si>
  <si>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</si>
  <si>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</si>
  <si>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</si>
  <si>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</si>
  <si>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</si>
  <si>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</si>
  <si>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</si>
  <si>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</si>
  <si>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</si>
  <si>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</si>
  <si>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</si>
  <si>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</si>
  <si>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</si>
  <si>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</si>
  <si>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</si>
  <si>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</si>
  <si>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</si>
  <si>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</si>
  <si>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</si>
  <si>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</si>
  <si>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</si>
  <si>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</si>
  <si>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</si>
  <si>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</si>
  <si>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</si>
  <si>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</si>
  <si>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</si>
  <si>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</si>
  <si>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</si>
  <si>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</si>
  <si>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</si>
  <si>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</si>
  <si>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</si>
  <si>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</si>
  <si>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</si>
  <si>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</si>
  <si>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</si>
  <si>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</si>
  <si>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</si>
  <si>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</si>
  <si>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</si>
  <si>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</si>
  <si>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</si>
  <si>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</si>
  <si>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</si>
  <si>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</si>
  <si>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</si>
  <si>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</si>
  <si>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</si>
  <si>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</si>
  <si>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</si>
  <si>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</si>
  <si>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</si>
  <si>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</si>
  <si>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</si>
  <si>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</si>
  <si>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</si>
  <si>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</si>
  <si>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</si>
  <si>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</si>
  <si>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</si>
  <si>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</si>
  <si>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</si>
  <si>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</si>
  <si>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</si>
  <si>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</si>
  <si>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</si>
  <si>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</si>
  <si>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</si>
  <si>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</si>
  <si>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</si>
  <si>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</si>
  <si>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</si>
  <si>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</si>
  <si>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</si>
  <si>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</si>
  <si>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</si>
  <si>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</si>
  <si>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</si>
  <si>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</si>
  <si>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</si>
  <si>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</si>
  <si>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</si>
  <si>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</si>
  <si>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</si>
  <si>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</si>
  <si>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</si>
  <si>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</si>
  <si>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</si>
  <si>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</si>
  <si>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</si>
  <si>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</si>
  <si>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</si>
  <si>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</si>
  <si>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</si>
  <si>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</si>
  <si>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</si>
  <si>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</si>
  <si>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</si>
  <si>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</si>
  <si>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</si>
  <si>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</si>
  <si>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</si>
  <si>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</si>
  <si>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</si>
  <si>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</si>
  <si>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</si>
  <si>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</si>
  <si>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</si>
  <si>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</si>
  <si>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</si>
  <si>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</si>
  <si>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</si>
  <si>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</si>
  <si>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</si>
  <si>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</si>
  <si>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</si>
  <si>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</si>
  <si>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</si>
  <si>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</si>
  <si>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</si>
  <si>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</si>
  <si>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</si>
  <si>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</si>
  <si>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</si>
  <si>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</si>
  <si>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</si>
  <si>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</si>
  <si>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</si>
  <si>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</si>
  <si>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</si>
  <si>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</si>
  <si>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</si>
  <si>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</si>
  <si>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</si>
  <si>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</si>
  <si>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</si>
  <si>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</si>
  <si>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</si>
  <si>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</si>
  <si>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</si>
  <si>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</si>
  <si>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</si>
  <si>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</si>
  <si>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</si>
  <si>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</si>
  <si>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</si>
  <si>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</si>
  <si>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</si>
  <si>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</si>
  <si>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</si>
  <si>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</si>
  <si>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</si>
  <si>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</si>
  <si>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</si>
  <si>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</si>
  <si>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</si>
  <si>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</si>
  <si>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</si>
  <si>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</si>
  <si>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</si>
  <si>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</si>
  <si>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</si>
  <si>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</si>
  <si>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</si>
  <si>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</si>
  <si>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</si>
  <si>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</si>
  <si>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</si>
  <si>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</si>
  <si>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</si>
  <si>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</si>
  <si>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</si>
  <si>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</si>
  <si>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</si>
  <si>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</si>
  <si>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</si>
  <si>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</si>
  <si>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</si>
  <si>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</si>
  <si>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</si>
  <si>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</si>
  <si>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</si>
  <si>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</si>
  <si>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</si>
  <si>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</si>
  <si>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</si>
  <si>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</si>
  <si>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</si>
  <si>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</si>
  <si>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</si>
  <si>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</si>
  <si>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</si>
  <si>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</si>
  <si>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</si>
  <si>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</si>
  <si>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</si>
  <si>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</si>
  <si>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</si>
  <si>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</si>
  <si>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</si>
  <si>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</si>
  <si>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</si>
  <si>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</si>
  <si>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</si>
  <si>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</si>
  <si>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</si>
  <si>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</si>
  <si>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</si>
  <si>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</si>
  <si>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</si>
  <si>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</si>
  <si>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</si>
  <si>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</si>
  <si>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</si>
  <si>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</si>
  <si>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</si>
  <si>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</si>
  <si>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</si>
  <si>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</si>
  <si>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</si>
  <si>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</si>
  <si>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</si>
  <si>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</si>
  <si>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</si>
  <si>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</si>
  <si>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</si>
  <si>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</si>
  <si>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</si>
  <si>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</si>
  <si>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</si>
  <si>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</si>
  <si>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</si>
  <si>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</si>
  <si>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</si>
  <si>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</si>
  <si>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</si>
  <si>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</si>
  <si>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</si>
  <si>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</si>
  <si>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</si>
  <si>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</si>
  <si>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</si>
  <si>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</si>
  <si>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</si>
  <si>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</si>
  <si>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</si>
  <si>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</si>
  <si>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</si>
  <si>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</si>
  <si>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</si>
  <si>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</si>
  <si>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</si>
  <si>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</si>
  <si>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</si>
  <si>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</si>
  <si>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</si>
  <si>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</si>
  <si>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</si>
  <si>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</si>
  <si>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</si>
  <si>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</si>
  <si>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</si>
  <si>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</si>
  <si>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</si>
  <si>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</si>
  <si>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</si>
  <si>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</si>
  <si>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</si>
  <si>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</si>
  <si>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</si>
  <si>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</si>
  <si>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</si>
  <si>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</si>
  <si>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</si>
  <si>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</si>
  <si>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</si>
  <si>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</si>
  <si>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</si>
  <si>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</si>
  <si>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</si>
  <si>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</si>
  <si>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</si>
  <si>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</si>
  <si>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</si>
  <si>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</si>
  <si>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</si>
  <si>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</si>
  <si>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</si>
  <si>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</si>
  <si>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</si>
  <si>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</si>
  <si>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</si>
  <si>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</si>
  <si>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</si>
  <si>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</si>
  <si>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</si>
  <si>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</si>
  <si>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</si>
  <si>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</si>
  <si>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</si>
  <si>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</si>
  <si>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</si>
  <si>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</si>
  <si>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</si>
  <si>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</si>
  <si>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</si>
  <si>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</si>
  <si>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</si>
  <si>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</si>
  <si>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</si>
  <si>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</si>
  <si>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</si>
  <si>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</si>
  <si>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</si>
  <si>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</si>
  <si>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</si>
  <si>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</si>
  <si>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</si>
  <si>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</si>
  <si>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</si>
  <si>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</si>
  <si>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</si>
  <si>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</si>
  <si>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</si>
  <si>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</si>
  <si>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</si>
  <si>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</si>
  <si>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</si>
  <si>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</si>
  <si>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</si>
  <si>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</si>
  <si>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</si>
  <si>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</si>
  <si>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</si>
  <si>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</si>
  <si>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</si>
  <si>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</si>
  <si>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</si>
  <si>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</si>
  <si>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</si>
  <si>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</si>
  <si>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</si>
  <si>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</si>
  <si>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</si>
  <si>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</si>
  <si>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</si>
  <si>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</si>
  <si>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</si>
  <si>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</si>
  <si>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</si>
  <si>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</si>
  <si>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</si>
  <si>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</si>
  <si>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</si>
  <si>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</si>
  <si>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</si>
  <si>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</si>
  <si>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</si>
  <si>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</si>
  <si>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</si>
  <si>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</si>
  <si>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</si>
  <si>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</si>
  <si>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</si>
  <si>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</si>
  <si>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</si>
  <si>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</si>
  <si>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</si>
  <si>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</si>
  <si>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</si>
  <si>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</si>
  <si>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</si>
  <si>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</si>
  <si>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</si>
  <si>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</si>
  <si>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</si>
  <si>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</si>
  <si>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</si>
  <si>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</si>
  <si>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</si>
  <si>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</si>
  <si>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</si>
  <si>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</si>
  <si>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</si>
  <si>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</si>
  <si>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</si>
  <si>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</si>
  <si>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</si>
  <si>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</si>
  <si>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</si>
  <si>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</si>
  <si>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</si>
  <si>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</si>
  <si>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</si>
  <si>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</si>
  <si>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</si>
  <si>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</si>
  <si>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</si>
  <si>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</si>
  <si>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</si>
  <si>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</si>
  <si>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</si>
  <si>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</si>
  <si>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</si>
  <si>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</si>
  <si>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</si>
  <si>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</si>
  <si>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</si>
  <si>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</si>
  <si>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</si>
  <si>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</si>
  <si>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</si>
  <si>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</si>
  <si>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</si>
  <si>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</si>
  <si>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</si>
  <si>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</si>
  <si>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</si>
  <si>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</si>
  <si>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</si>
  <si>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</si>
  <si>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</si>
  <si>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</si>
  <si>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</si>
  <si>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</si>
  <si>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</si>
  <si>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</si>
  <si>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</si>
  <si>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</si>
  <si>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</si>
  <si>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</si>
  <si>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</si>
  <si>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</si>
  <si>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</si>
  <si>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</si>
  <si>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</si>
  <si>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</si>
  <si>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</si>
  <si>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</si>
  <si>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</si>
  <si>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</si>
  <si>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</si>
  <si>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</si>
  <si>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</si>
  <si>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</si>
  <si>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</si>
  <si>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</si>
  <si>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</si>
  <si>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</si>
  <si>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</si>
  <si>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</si>
  <si>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</si>
  <si>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</si>
  <si>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</si>
  <si>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</si>
  <si>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</si>
  <si>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</si>
  <si>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</si>
  <si>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</si>
  <si>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</si>
  <si>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</si>
  <si>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</si>
  <si>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</si>
  <si>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</si>
  <si>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</si>
  <si>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</si>
  <si>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</si>
  <si>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</si>
  <si>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</si>
  <si>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</si>
  <si>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</si>
  <si>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</si>
  <si>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</si>
  <si>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</si>
  <si>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</si>
  <si>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</si>
  <si>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</si>
  <si>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</si>
  <si>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</si>
  <si>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</si>
  <si>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</si>
  <si>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</si>
  <si>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</si>
  <si>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</si>
  <si>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</si>
  <si>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</si>
  <si>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</si>
  <si>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</si>
  <si>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</si>
  <si>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</si>
  <si>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</si>
  <si>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</si>
  <si>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</si>
  <si>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</si>
  <si>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</si>
  <si>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</si>
  <si>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</si>
  <si>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</si>
  <si>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</si>
  <si>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</si>
  <si>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</si>
  <si>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</si>
  <si>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</si>
  <si>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</si>
  <si>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</si>
  <si>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</si>
  <si>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</si>
  <si>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</si>
  <si>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</si>
  <si>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</si>
  <si>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</si>
  <si>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</si>
  <si>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</si>
  <si>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</si>
  <si>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</si>
  <si>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</si>
  <si>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</si>
  <si>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</si>
  <si>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</si>
  <si>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</si>
  <si>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</si>
  <si>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</si>
  <si>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</si>
  <si>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</si>
  <si>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</si>
  <si>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</si>
  <si>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</si>
  <si>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</si>
  <si>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</si>
  <si>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</si>
  <si>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</si>
  <si>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</si>
  <si>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</si>
  <si>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</si>
  <si>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</si>
  <si>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</si>
  <si>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</si>
  <si>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</si>
  <si>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</si>
  <si>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</si>
  <si>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</si>
  <si>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</si>
  <si>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</si>
  <si>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</si>
  <si>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</si>
  <si>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</si>
  <si>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</si>
  <si>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</si>
  <si>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</si>
  <si>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</si>
  <si>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</si>
  <si>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</si>
  <si>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</si>
  <si>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</si>
  <si>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</si>
  <si>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</si>
  <si>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</si>
  <si>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</si>
  <si>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</si>
  <si>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</si>
  <si>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</si>
  <si>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</si>
  <si>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</si>
  <si>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</si>
  <si>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</si>
  <si>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</si>
  <si>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</si>
  <si>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</si>
  <si>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</si>
  <si>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</si>
  <si>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</si>
  <si>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</si>
  <si>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</si>
  <si>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</si>
  <si>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</si>
  <si>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</si>
  <si>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</si>
  <si>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</si>
  <si>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</si>
  <si>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</si>
  <si>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</si>
  <si>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</si>
  <si>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</si>
  <si>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</si>
  <si>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</si>
  <si>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</si>
  <si>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</si>
  <si>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</si>
  <si>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</si>
  <si>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</si>
  <si>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</si>
  <si>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</si>
  <si>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</si>
  <si>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</si>
  <si>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</si>
  <si>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</si>
  <si>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</si>
  <si>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</si>
  <si>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</si>
  <si>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</si>
  <si>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</si>
  <si>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</si>
  <si>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</si>
  <si>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</si>
  <si>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</si>
  <si>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</si>
  <si>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</si>
  <si>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</si>
  <si>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</si>
  <si>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</si>
  <si>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</si>
  <si>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</si>
  <si>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</si>
  <si>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</si>
  <si>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</si>
  <si>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</si>
  <si>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</si>
  <si>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</si>
  <si>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</si>
  <si>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</si>
  <si>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</si>
  <si>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</si>
  <si>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</si>
  <si>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</si>
  <si>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</si>
  <si>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</si>
  <si>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</si>
  <si>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</si>
  <si>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</si>
  <si>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</si>
  <si>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</si>
  <si>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</si>
  <si>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</si>
  <si>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</si>
  <si>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</si>
  <si>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</si>
  <si>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</si>
  <si>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</si>
  <si>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</si>
  <si>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</si>
  <si>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</si>
  <si>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</si>
  <si>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</si>
  <si>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</si>
  <si>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</si>
  <si>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</si>
  <si>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</si>
  <si>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</si>
  <si>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</si>
  <si>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</si>
  <si>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</si>
  <si>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</si>
  <si>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</si>
  <si>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</si>
  <si>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</si>
  <si>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</si>
  <si>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</si>
  <si>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</si>
  <si>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</si>
  <si>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</si>
  <si>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</si>
  <si>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</si>
  <si>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</si>
  <si>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</si>
  <si>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</si>
  <si>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</si>
  <si>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</si>
  <si>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</si>
  <si>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</si>
  <si>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</si>
  <si>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</si>
  <si>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</si>
  <si>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</si>
  <si>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</si>
  <si>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</si>
  <si>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</si>
  <si>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</si>
  <si>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</si>
  <si>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</si>
  <si>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</si>
  <si>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</si>
  <si>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</si>
  <si>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</si>
  <si>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</si>
  <si>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</si>
  <si>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</si>
  <si>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</si>
  <si>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</si>
  <si>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</si>
  <si>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</si>
  <si>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</si>
  <si>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</si>
  <si>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</si>
  <si>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</si>
  <si>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</si>
  <si>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</si>
  <si>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</si>
  <si>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</si>
  <si>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</si>
  <si>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</si>
  <si>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</si>
  <si>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</si>
  <si>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</si>
  <si>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</si>
  <si>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</si>
  <si>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</si>
  <si>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</si>
  <si>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</si>
  <si>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</si>
  <si>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</si>
  <si>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</si>
  <si>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</si>
  <si>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</si>
  <si>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</si>
  <si>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</si>
  <si>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</si>
  <si>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</si>
  <si>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</si>
  <si>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</si>
  <si>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</si>
  <si>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</si>
  <si>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</si>
  <si>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</si>
  <si>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</si>
  <si>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</si>
  <si>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</si>
  <si>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</si>
  <si>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</si>
  <si>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</si>
  <si>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</si>
  <si>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</si>
  <si>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</si>
  <si>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</si>
  <si>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</si>
  <si>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</si>
  <si>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</si>
  <si>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</si>
  <si>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</si>
  <si>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</si>
  <si>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</si>
  <si>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</si>
  <si>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</si>
  <si>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</si>
  <si>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</si>
  <si>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</si>
  <si>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</si>
  <si>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</si>
  <si>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</si>
  <si>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</si>
  <si>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</si>
  <si>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</si>
  <si>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</si>
  <si>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</si>
  <si>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</si>
  <si>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</si>
  <si>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</si>
  <si>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</si>
  <si>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</si>
  <si>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</si>
  <si>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</si>
  <si>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</si>
  <si>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</si>
  <si>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</si>
  <si>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</si>
  <si>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</si>
  <si>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</si>
  <si>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</si>
  <si>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</si>
  <si>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</si>
  <si>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</si>
  <si>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</si>
  <si>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</si>
  <si>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</si>
  <si>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</si>
  <si>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</si>
  <si>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</si>
  <si>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</si>
  <si>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</si>
  <si>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</si>
  <si>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</si>
  <si>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</si>
  <si>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</si>
  <si>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</si>
  <si>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</si>
  <si>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</si>
  <si>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</si>
  <si>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</si>
  <si>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</si>
  <si>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</si>
  <si>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</si>
  <si>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</si>
  <si>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</si>
  <si>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</si>
  <si>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</si>
  <si>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</si>
  <si>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</si>
  <si>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</si>
  <si>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</si>
  <si>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</si>
  <si>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</si>
  <si>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</si>
  <si>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</si>
  <si>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</si>
  <si>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</si>
  <si>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</si>
  <si>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</si>
  <si>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</si>
  <si>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</si>
  <si>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</si>
  <si>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</si>
  <si>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</si>
  <si>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</si>
  <si>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</si>
  <si>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</si>
  <si>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</si>
  <si>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</si>
  <si>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</si>
  <si>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</si>
  <si>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</si>
  <si>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</si>
  <si>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</si>
  <si>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</si>
  <si>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</si>
  <si>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</si>
  <si>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</si>
  <si>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</si>
  <si>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</si>
  <si>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</si>
  <si>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</si>
  <si>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</si>
  <si>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</si>
  <si>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</si>
  <si>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</si>
  <si>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</si>
  <si>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</si>
  <si>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</si>
  <si>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</si>
  <si>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</si>
  <si>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</si>
  <si>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</si>
  <si>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</si>
  <si>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</si>
  <si>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</si>
  <si>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</si>
  <si>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</si>
  <si>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</si>
  <si>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</si>
  <si>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</si>
  <si>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</si>
  <si>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</si>
  <si>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</si>
  <si>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</si>
  <si>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</si>
  <si>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</si>
  <si>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</si>
  <si>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</si>
  <si>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</si>
  <si>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</si>
  <si>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</si>
  <si>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</si>
  <si>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</si>
  <si>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</si>
  <si>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</si>
  <si>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</si>
  <si>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</si>
  <si>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</si>
  <si>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</si>
  <si>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</si>
  <si>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</si>
  <si>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</si>
  <si>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</si>
  <si>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</si>
  <si>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</si>
  <si>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</si>
  <si>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</si>
  <si>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</si>
  <si>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</si>
  <si>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</si>
  <si>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</si>
  <si>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</si>
  <si>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</si>
  <si>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</si>
  <si>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</si>
  <si>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</si>
  <si>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</si>
  <si>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</si>
  <si>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</si>
  <si>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</si>
  <si>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</si>
  <si>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</si>
  <si>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</si>
  <si>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</si>
  <si>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</si>
  <si>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</si>
  <si>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</si>
  <si>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</si>
  <si>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</si>
  <si>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</si>
  <si>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</si>
  <si>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</si>
  <si>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</si>
  <si>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</si>
  <si>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</si>
  <si>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</si>
  <si>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</si>
  <si>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</si>
  <si>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</si>
  <si>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</si>
  <si>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</si>
  <si>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</si>
  <si>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</si>
  <si>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</si>
  <si>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</si>
  <si>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</si>
  <si>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</si>
  <si>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</si>
  <si>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</si>
  <si>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</si>
  <si>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</si>
  <si>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</si>
  <si>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</si>
  <si>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</si>
  <si>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</si>
  <si>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</si>
  <si>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</si>
  <si>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</si>
  <si>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</si>
  <si>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</si>
  <si>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</si>
  <si>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</si>
  <si>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</si>
  <si>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</si>
  <si>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</si>
  <si>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</si>
  <si>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</si>
  <si>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</si>
  <si>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</si>
  <si>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</si>
  <si>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</si>
  <si>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</si>
  <si>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</si>
  <si>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</si>
  <si>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</si>
  <si>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</si>
  <si>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</si>
  <si>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</si>
  <si>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</si>
  <si>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</si>
  <si>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</si>
  <si>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</si>
  <si>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</si>
  <si>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</si>
  <si>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</si>
  <si>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</si>
  <si>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</si>
  <si>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</si>
  <si>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</si>
  <si>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</si>
  <si>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</si>
  <si>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</si>
  <si>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</si>
  <si>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</si>
  <si>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</si>
  <si>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</si>
  <si>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</si>
  <si>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</si>
  <si>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</si>
  <si>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</si>
  <si>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</si>
  <si>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</si>
  <si>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</si>
  <si>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</si>
  <si>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</si>
  <si>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</si>
  <si>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</si>
  <si>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</si>
  <si>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</si>
  <si>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</si>
  <si>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</si>
  <si>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</si>
  <si>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</si>
  <si>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</si>
  <si>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</si>
  <si>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</si>
  <si>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</si>
  <si>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</si>
  <si>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</si>
  <si>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</si>
  <si>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</si>
  <si>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</si>
  <si>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</si>
  <si>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</si>
  <si>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</si>
  <si>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</si>
  <si>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</si>
  <si>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</si>
  <si>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</si>
  <si>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</si>
  <si>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</si>
  <si>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</si>
  <si>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</si>
  <si>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</si>
  <si>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</si>
  <si>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</si>
  <si>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</si>
  <si>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</si>
  <si>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</si>
  <si>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</si>
  <si>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</si>
  <si>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</si>
  <si>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</si>
  <si>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</si>
  <si>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</si>
  <si>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</si>
  <si>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</si>
  <si>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</si>
  <si>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</si>
  <si>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</si>
  <si>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</si>
  <si>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</si>
  <si>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</si>
  <si>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</si>
  <si>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</si>
  <si>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</si>
  <si>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</si>
  <si>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</si>
  <si>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</si>
  <si>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</si>
  <si>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</si>
  <si>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</si>
  <si>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</si>
  <si>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</si>
  <si>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</si>
  <si>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</si>
  <si>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</si>
  <si>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</si>
  <si>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</si>
  <si>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</si>
  <si>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</si>
  <si>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</si>
  <si>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</si>
  <si>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</si>
  <si>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</si>
  <si>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</si>
  <si>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</si>
  <si>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</si>
  <si>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</si>
  <si>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</si>
  <si>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</si>
  <si>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</si>
  <si>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</si>
  <si>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</si>
  <si>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</si>
  <si>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</si>
  <si>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</si>
  <si>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</si>
  <si>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</si>
  <si>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</si>
  <si>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</si>
  <si>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</si>
  <si>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</si>
  <si>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</si>
  <si>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</si>
  <si>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</si>
  <si>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</si>
  <si>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</si>
  <si>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</si>
  <si>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</si>
  <si>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</si>
  <si>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</si>
  <si>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</si>
  <si>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</si>
  <si>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</si>
  <si>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</si>
  <si>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</si>
  <si>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</si>
  <si>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</si>
  <si>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</si>
  <si>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</si>
  <si>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</si>
  <si>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</si>
  <si>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</si>
  <si>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</si>
  <si>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</si>
  <si>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</si>
  <si>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</si>
  <si>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</si>
  <si>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</si>
  <si>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</si>
  <si>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</si>
  <si>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</si>
  <si>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</si>
  <si>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</si>
  <si>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</si>
  <si>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</si>
  <si>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</si>
  <si>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</si>
  <si>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</si>
  <si>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</si>
  <si>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</si>
  <si>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</si>
  <si>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</si>
  <si>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</si>
  <si>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</si>
  <si>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</si>
  <si>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</si>
  <si>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</si>
  <si>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</si>
  <si>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</si>
  <si>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</si>
  <si>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</si>
  <si>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</si>
  <si>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</si>
  <si>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</si>
  <si>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</si>
  <si>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</si>
  <si>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</si>
  <si>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</si>
  <si>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</si>
  <si>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</si>
  <si>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</si>
  <si>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</si>
  <si>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</si>
  <si>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</si>
  <si>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</si>
  <si>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</si>
  <si>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</si>
  <si>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</si>
  <si>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</si>
  <si>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</si>
  <si>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</si>
  <si>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</si>
  <si>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</si>
  <si>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</si>
  <si>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</si>
  <si>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</si>
  <si>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</si>
  <si>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</si>
  <si>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</si>
  <si>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</si>
  <si>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</si>
  <si>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</si>
  <si>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</si>
  <si>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</si>
  <si>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</si>
  <si>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</si>
  <si>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</si>
  <si>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</si>
  <si>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</si>
  <si>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</si>
  <si>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</si>
  <si>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</si>
  <si>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</si>
  <si>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</si>
  <si>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</si>
  <si>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</si>
  <si>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</si>
  <si>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</si>
  <si>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</si>
  <si>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</si>
  <si>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</si>
  <si>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</si>
  <si>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</si>
  <si>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</si>
  <si>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</si>
  <si>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</si>
  <si>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</si>
  <si>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</si>
  <si>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</si>
  <si>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</si>
  <si>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</si>
  <si>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</si>
  <si>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</si>
  <si>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</si>
  <si>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</si>
  <si>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</si>
  <si>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</si>
  <si>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</si>
  <si>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</si>
  <si>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</si>
  <si>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</si>
  <si>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</si>
  <si>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</si>
  <si>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</si>
  <si>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</si>
  <si>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</si>
  <si>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</si>
  <si>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</si>
  <si>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</si>
  <si>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</si>
  <si>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</si>
  <si>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</si>
  <si>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</si>
  <si>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</si>
  <si>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</si>
  <si>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</si>
  <si>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</si>
  <si>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</si>
  <si>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</si>
  <si>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</si>
  <si>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</si>
  <si>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</si>
  <si>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</si>
  <si>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</si>
  <si>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</si>
  <si>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</si>
  <si>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</si>
  <si>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</si>
  <si>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</si>
  <si>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</si>
  <si>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</si>
  <si>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</si>
  <si>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</si>
  <si>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</si>
  <si>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</si>
  <si>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</si>
  <si>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</si>
  <si>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</si>
  <si>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</si>
  <si>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</si>
  <si>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</si>
  <si>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</si>
  <si>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</si>
  <si>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</si>
  <si>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</si>
  <si>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</si>
  <si>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</si>
  <si>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</si>
  <si>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</si>
  <si>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</si>
  <si>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</si>
  <si>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</si>
  <si>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</si>
  <si>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</si>
  <si>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</si>
  <si>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</si>
  <si>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</si>
  <si>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</si>
  <si>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</si>
  <si>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</si>
  <si>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</si>
  <si>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</si>
  <si>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</si>
  <si>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</si>
  <si>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</si>
  <si>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</si>
  <si>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</si>
  <si>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</si>
  <si>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</si>
  <si>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</si>
  <si>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</si>
  <si>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</si>
  <si>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</si>
  <si>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</si>
  <si>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</si>
  <si>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</si>
  <si>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</si>
  <si>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</si>
  <si>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</si>
  <si>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</si>
  <si>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</si>
  <si>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</si>
  <si>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</si>
  <si>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</si>
  <si>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</si>
  <si>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</si>
  <si>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</si>
  <si>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</si>
  <si>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</si>
  <si>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</si>
  <si>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</si>
  <si>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</si>
  <si>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</si>
  <si>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</si>
  <si>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</si>
  <si>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</si>
  <si>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</si>
  <si>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</si>
  <si>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</si>
  <si>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</si>
  <si>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</si>
  <si>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</si>
  <si>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</si>
  <si>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</si>
  <si>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</si>
  <si>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</si>
  <si>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</si>
  <si>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</si>
  <si>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</si>
  <si>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</si>
  <si>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</si>
  <si>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</si>
  <si>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</si>
  <si>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</si>
  <si>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</si>
  <si>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</si>
  <si>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</si>
  <si>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</si>
  <si>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</si>
  <si>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</si>
  <si>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</si>
  <si>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</si>
  <si>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</si>
  <si>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</si>
  <si>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</si>
  <si>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</si>
  <si>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</si>
  <si>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</si>
  <si>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</si>
  <si>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</si>
  <si>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</si>
  <si>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</si>
  <si>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</si>
  <si>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</si>
  <si>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</si>
  <si>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</si>
  <si>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</si>
  <si>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</si>
  <si>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</si>
  <si>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</si>
  <si>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</si>
  <si>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</si>
  <si>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</si>
  <si>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</si>
  <si>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</si>
  <si>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</si>
  <si>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</si>
  <si>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</si>
  <si>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</si>
  <si>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</si>
  <si>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</si>
  <si>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</si>
  <si>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</si>
  <si>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</si>
  <si>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</si>
  <si>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</si>
  <si>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</si>
  <si>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</si>
  <si>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</si>
  <si>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</si>
  <si>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</si>
  <si>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</si>
  <si>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</si>
  <si>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</si>
  <si>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</si>
  <si>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</si>
  <si>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</si>
  <si>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</si>
  <si>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</si>
  <si>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</si>
  <si>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</si>
  <si>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</si>
  <si>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</si>
  <si>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</si>
  <si>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</si>
  <si>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</si>
  <si>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</si>
  <si>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</si>
  <si>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</si>
  <si>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</si>
  <si>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</si>
  <si>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</si>
  <si>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</si>
  <si>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</si>
  <si>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</si>
  <si>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</si>
  <si>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</si>
  <si>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</si>
  <si>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</si>
  <si>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</si>
  <si>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</si>
  <si>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</si>
  <si>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</si>
  <si>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</si>
  <si>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</si>
  <si>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</si>
  <si>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</si>
  <si>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</si>
  <si>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</si>
  <si>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</si>
  <si>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</si>
  <si>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</si>
  <si>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</si>
  <si>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</si>
  <si>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</si>
  <si>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</si>
  <si>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</si>
  <si>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</si>
  <si>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</si>
  <si>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</si>
  <si>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</si>
  <si>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</si>
  <si>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</si>
  <si>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</si>
  <si>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</si>
  <si>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</si>
  <si>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</si>
  <si>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</si>
  <si>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</si>
  <si>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</si>
  <si>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</si>
  <si>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</si>
  <si>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</si>
  <si>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</si>
  <si>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</si>
  <si>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</si>
  <si>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</si>
  <si>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</si>
  <si>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</si>
  <si>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</si>
  <si>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</si>
  <si>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</si>
  <si>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</si>
  <si>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</si>
  <si>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</si>
  <si>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</si>
  <si>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</si>
  <si>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</si>
  <si>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</si>
  <si>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</si>
  <si>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</si>
  <si>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</si>
  <si>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</si>
  <si>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</si>
  <si>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</si>
  <si>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</si>
  <si>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</si>
  <si>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</si>
  <si>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</si>
  <si>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</si>
  <si>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</si>
  <si>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</si>
  <si>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</si>
  <si>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</si>
  <si>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</si>
  <si>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</si>
  <si>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</si>
  <si>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</si>
  <si>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</si>
  <si>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</si>
  <si>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</si>
  <si>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</si>
  <si>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</si>
  <si>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</si>
  <si>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</si>
  <si>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</si>
  <si>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</si>
  <si>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</si>
  <si>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</si>
  <si>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</si>
  <si>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</si>
  <si>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</si>
  <si>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</si>
  <si>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</si>
  <si>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</si>
  <si>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</si>
  <si>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</si>
  <si>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</si>
  <si>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</si>
  <si>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</si>
  <si>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</si>
  <si>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</si>
  <si>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</si>
  <si>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</si>
  <si>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</si>
  <si>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</si>
  <si>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</si>
  <si>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</si>
  <si>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</si>
  <si>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</si>
  <si>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</si>
  <si>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</si>
  <si>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</si>
  <si>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</si>
  <si>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</si>
  <si>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</si>
  <si>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</si>
  <si>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</si>
  <si>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</si>
  <si>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</si>
  <si>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</si>
  <si>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</si>
  <si>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</si>
  <si>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</si>
  <si>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</si>
  <si>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</si>
  <si>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</si>
  <si>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</si>
  <si>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</si>
  <si>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</si>
  <si>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</si>
  <si>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</si>
  <si>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</si>
  <si>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</si>
  <si>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</si>
  <si>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</si>
  <si>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</si>
  <si>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</si>
  <si>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</si>
  <si>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</si>
  <si>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</si>
  <si>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</si>
  <si>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</si>
  <si>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</si>
  <si>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</si>
  <si>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</si>
  <si>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</si>
  <si>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</si>
  <si>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</si>
  <si>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</si>
  <si>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</si>
  <si>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</si>
  <si>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</si>
  <si>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</si>
  <si>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</si>
  <si>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</si>
  <si>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</si>
  <si>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</si>
  <si>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</si>
  <si>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</si>
  <si>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</si>
  <si>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</si>
  <si>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</si>
  <si>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</si>
  <si>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</si>
  <si>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</si>
  <si>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</si>
  <si>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</si>
  <si>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</si>
  <si>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</si>
  <si>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</si>
  <si>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</si>
  <si>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</si>
  <si>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</si>
  <si>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</si>
  <si>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</si>
  <si>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</si>
  <si>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</si>
  <si>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</si>
  <si>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</si>
  <si>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</si>
  <si>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</si>
  <si>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</si>
  <si>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</si>
  <si>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</si>
  <si>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</si>
  <si>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</si>
  <si>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</si>
  <si>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</si>
  <si>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</si>
  <si>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</si>
  <si>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</si>
  <si>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</si>
  <si>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</si>
  <si>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</si>
  <si>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</si>
  <si>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</si>
  <si>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</si>
  <si>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</si>
  <si>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</si>
  <si>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</si>
  <si>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</si>
  <si>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</si>
  <si>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</si>
  <si>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</si>
  <si>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</si>
  <si>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</si>
  <si>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</si>
  <si>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</si>
  <si>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</si>
  <si>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</si>
  <si>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</si>
  <si>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</si>
  <si>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</si>
  <si>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</si>
  <si>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</si>
  <si>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</si>
  <si>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</si>
  <si>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</si>
  <si>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</si>
  <si>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</si>
  <si>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</si>
  <si>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</si>
  <si>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</si>
  <si>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</si>
  <si>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</si>
  <si>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</si>
  <si>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</si>
  <si>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</si>
  <si>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</si>
  <si>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</si>
  <si>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</si>
  <si>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</si>
  <si>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</si>
  <si>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</si>
  <si>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</si>
  <si>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</si>
  <si>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</si>
  <si>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</si>
  <si>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</si>
  <si>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</si>
  <si>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</si>
  <si>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</si>
  <si>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</si>
  <si>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</si>
  <si>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</si>
  <si>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</si>
  <si>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</si>
  <si>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</si>
  <si>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</si>
  <si>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</si>
  <si>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</si>
  <si>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</si>
  <si>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</si>
  <si>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</si>
  <si>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</si>
  <si>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</si>
  <si>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</si>
  <si>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</si>
  <si>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</si>
  <si>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</si>
  <si>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</si>
  <si>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</si>
  <si>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</si>
  <si>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</si>
  <si>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</si>
  <si>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</si>
  <si>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</si>
  <si>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</si>
  <si>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</si>
  <si>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</si>
  <si>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</si>
  <si>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</si>
  <si>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</si>
  <si>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</si>
  <si>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</si>
  <si>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</si>
  <si>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</si>
  <si>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</si>
  <si>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</si>
  <si>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</si>
  <si>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</si>
  <si>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</si>
  <si>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</si>
  <si>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</si>
  <si>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</si>
  <si>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</si>
  <si>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</si>
  <si>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</si>
  <si>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</si>
  <si>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</si>
  <si>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</si>
  <si>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</si>
  <si>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</si>
  <si>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</si>
  <si>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</si>
  <si>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</si>
  <si>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</si>
  <si>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</si>
  <si>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</si>
  <si>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</si>
  <si>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</si>
  <si>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</si>
  <si>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</si>
  <si>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</si>
  <si>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</si>
  <si>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</si>
  <si>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</si>
  <si>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</si>
  <si>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</si>
  <si>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</si>
  <si>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</si>
  <si>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</si>
  <si>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</si>
  <si>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</si>
  <si>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</si>
  <si>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</si>
  <si>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</si>
  <si>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</si>
  <si>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</si>
  <si>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</si>
  <si>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</si>
  <si>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</si>
  <si>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</si>
  <si>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</si>
  <si>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</si>
  <si>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</si>
  <si>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</si>
  <si>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</si>
  <si>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</si>
  <si>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</si>
  <si>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</si>
  <si>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</si>
  <si>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</si>
  <si>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</si>
  <si>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</si>
  <si>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</si>
  <si>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</si>
  <si>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</si>
  <si>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</si>
  <si>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</si>
  <si>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</si>
  <si>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</si>
  <si>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</si>
  <si>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</si>
  <si>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</si>
  <si>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</si>
  <si>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</si>
  <si>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</si>
  <si>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</si>
  <si>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</si>
  <si>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</si>
  <si>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</si>
  <si>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</si>
  <si>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</si>
  <si>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</si>
  <si>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</si>
  <si>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</si>
  <si>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</si>
  <si>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</si>
  <si>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</si>
  <si>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</si>
  <si>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</si>
  <si>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</si>
  <si>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</si>
  <si>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</si>
  <si>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</si>
  <si>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</si>
  <si>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</si>
  <si>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</si>
  <si>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</si>
  <si>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</si>
  <si>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</si>
  <si>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</si>
  <si>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</si>
  <si>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</si>
  <si>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</si>
  <si>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</si>
  <si>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</si>
  <si>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</si>
  <si>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</si>
  <si>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</si>
  <si>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</si>
  <si>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</si>
  <si>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</si>
  <si>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</si>
  <si>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</si>
  <si>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</si>
  <si>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</si>
  <si>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</si>
  <si>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</si>
  <si>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</si>
  <si>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</si>
  <si>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</si>
  <si>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</si>
  <si>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</si>
  <si>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</si>
  <si>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</si>
  <si>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</si>
  <si>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</si>
  <si>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</si>
  <si>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</si>
  <si>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</si>
  <si>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</si>
  <si>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</si>
  <si>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</si>
  <si>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</si>
  <si>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</si>
  <si>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</si>
  <si>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</si>
  <si>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</si>
  <si>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</si>
  <si>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</si>
  <si>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</si>
  <si>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</si>
  <si>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</si>
  <si>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</si>
  <si>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</si>
  <si>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</si>
  <si>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</si>
  <si>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</si>
  <si>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</si>
  <si>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</si>
  <si>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</si>
  <si>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</si>
  <si>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</si>
  <si>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</si>
  <si>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</si>
  <si>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</si>
  <si>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</si>
  <si>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</si>
  <si>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</si>
  <si>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</si>
  <si>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</si>
  <si>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</si>
  <si>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</si>
  <si>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</si>
  <si>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</si>
  <si>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</si>
  <si>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</si>
  <si>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</si>
  <si>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</si>
  <si>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</si>
  <si>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</si>
  <si>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</si>
  <si>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</si>
  <si>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</si>
  <si>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</si>
  <si>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</si>
  <si>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</si>
  <si>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</si>
  <si>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</si>
  <si>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</si>
  <si>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</si>
  <si>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</si>
  <si>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</si>
  <si>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</si>
  <si>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</si>
  <si>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</si>
  <si>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</si>
  <si>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</si>
  <si>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</si>
  <si>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</si>
  <si>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</si>
  <si>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</si>
  <si>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</si>
  <si>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</si>
  <si>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</si>
  <si>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</si>
  <si>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</si>
  <si>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</si>
  <si>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</si>
  <si>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</si>
  <si>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</si>
  <si>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</si>
  <si>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</si>
  <si>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</si>
  <si>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</si>
  <si>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</si>
  <si>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</si>
  <si>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</si>
  <si>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</si>
  <si>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</si>
  <si>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</si>
  <si>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</si>
  <si>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</si>
  <si>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</si>
  <si>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</si>
  <si>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</si>
  <si>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</si>
  <si>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</si>
  <si>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</si>
  <si>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</si>
  <si>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</si>
  <si>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</si>
  <si>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</si>
  <si>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</si>
  <si>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</si>
  <si>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</si>
  <si>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</si>
  <si>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</si>
  <si>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</si>
  <si>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</si>
  <si>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</si>
  <si>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</si>
  <si>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</si>
  <si>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</si>
  <si>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</si>
  <si>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</si>
  <si>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</si>
  <si>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</si>
  <si>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</si>
  <si>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</si>
  <si>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</si>
  <si>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</si>
  <si>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</si>
  <si>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</si>
  <si>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</si>
  <si>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</si>
  <si>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</si>
  <si>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</si>
  <si>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</si>
  <si>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</si>
  <si>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</si>
  <si>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</si>
  <si>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</si>
  <si>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</si>
  <si>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</si>
  <si>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</si>
  <si>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</si>
  <si>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</si>
  <si>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</si>
  <si>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</si>
  <si>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</si>
  <si>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</si>
  <si>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</si>
  <si>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</si>
  <si>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</si>
  <si>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</si>
  <si>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</si>
  <si>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</si>
  <si>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</si>
  <si>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</si>
  <si>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</si>
  <si>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</si>
  <si>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</si>
  <si>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</si>
  <si>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</si>
  <si>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</si>
  <si>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</si>
  <si>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</si>
  <si>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</si>
  <si>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</si>
  <si>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</si>
  <si>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</si>
  <si>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</si>
  <si>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</si>
  <si>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</si>
  <si>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</si>
  <si>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</si>
  <si>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</si>
  <si>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</si>
  <si>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</si>
  <si>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</si>
  <si>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</si>
  <si>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</si>
  <si>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</si>
  <si>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</si>
  <si>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</si>
  <si>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</si>
  <si>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</si>
  <si>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</si>
  <si>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</si>
  <si>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</si>
  <si>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</si>
  <si>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</si>
  <si>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</si>
  <si>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</si>
  <si>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</si>
  <si>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</si>
  <si>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</si>
  <si>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</si>
  <si>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</si>
  <si>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</si>
  <si>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</si>
  <si>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</si>
  <si>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</si>
  <si>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</si>
  <si>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</si>
  <si>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</si>
  <si>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</si>
  <si>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</si>
  <si>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</si>
  <si>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</si>
  <si>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</si>
  <si>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</si>
  <si>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</si>
  <si>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</si>
  <si>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</si>
  <si>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</si>
  <si>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</si>
  <si>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</si>
  <si>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</si>
  <si>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</si>
  <si>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</si>
  <si>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</si>
  <si>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</si>
  <si>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</si>
  <si>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</si>
  <si>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</si>
  <si>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</si>
  <si>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</si>
  <si>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</si>
  <si>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</si>
  <si>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</si>
  <si>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</si>
  <si>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</si>
  <si>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</si>
  <si>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</si>
  <si>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</si>
  <si>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</si>
  <si>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</si>
  <si>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</si>
  <si>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</si>
  <si>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</si>
  <si>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</si>
  <si>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</si>
  <si>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</si>
  <si>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</si>
  <si>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</si>
  <si>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</si>
  <si>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</si>
  <si>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</si>
  <si>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</si>
  <si>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</si>
  <si>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</si>
  <si>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</si>
  <si>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</si>
  <si>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</si>
  <si>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</si>
  <si>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</si>
  <si>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</si>
  <si>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</si>
  <si>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</si>
  <si>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</si>
  <si>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</si>
  <si>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</si>
  <si>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</si>
  <si>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</si>
  <si>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</si>
  <si>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</si>
  <si>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</si>
  <si>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</si>
  <si>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</si>
  <si>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</si>
  <si>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</si>
  <si>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</si>
  <si>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</si>
  <si>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</si>
  <si>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</si>
  <si>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</si>
  <si>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</si>
  <si>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</si>
  <si>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</si>
  <si>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</si>
  <si>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</si>
  <si>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</si>
  <si>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</si>
  <si>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</si>
  <si>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</si>
  <si>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</si>
  <si>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</si>
  <si>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</si>
  <si>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</si>
  <si>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</si>
  <si>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</si>
  <si>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</si>
  <si>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</si>
  <si>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</si>
  <si>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</si>
  <si>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</si>
  <si>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</si>
  <si>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</si>
  <si>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</si>
  <si>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</si>
  <si>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</si>
  <si>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</si>
  <si>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</si>
  <si>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</si>
  <si>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</si>
  <si>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</si>
  <si>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</si>
  <si>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</si>
  <si>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</si>
  <si>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</si>
  <si>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</si>
  <si>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</si>
  <si>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</si>
  <si>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</si>
  <si>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</si>
  <si>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</si>
  <si>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</si>
  <si>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</si>
  <si>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</si>
  <si>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</si>
  <si>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</si>
  <si>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</si>
  <si>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</si>
  <si>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</si>
  <si>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</si>
  <si>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</si>
  <si>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</si>
  <si>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</si>
  <si>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</si>
  <si>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</si>
  <si>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</si>
  <si>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</si>
  <si>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</si>
  <si>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</si>
  <si>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</si>
  <si>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</si>
  <si>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</si>
  <si>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</si>
  <si>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</si>
  <si>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</si>
  <si>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</si>
  <si>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</si>
  <si>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</si>
  <si>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</si>
  <si>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</si>
  <si>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</si>
  <si>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</si>
  <si>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</si>
  <si>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</si>
  <si>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</si>
  <si>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</si>
  <si>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</si>
  <si>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</si>
  <si>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</si>
  <si>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</si>
  <si>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</si>
  <si>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</si>
  <si>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</si>
  <si>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</si>
  <si>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</si>
  <si>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</si>
  <si>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</si>
  <si>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</si>
  <si>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</si>
  <si>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</si>
  <si>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</si>
  <si>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</si>
  <si>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</si>
  <si>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</si>
  <si>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</si>
  <si>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</si>
  <si>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</si>
  <si>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</si>
  <si>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</si>
  <si>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</si>
  <si>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</si>
  <si>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</si>
  <si>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</si>
  <si>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</si>
  <si>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</si>
  <si>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</si>
  <si>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</si>
  <si>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</si>
  <si>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</si>
  <si>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</si>
  <si>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</si>
  <si>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</si>
  <si>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</si>
  <si>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</si>
  <si>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</si>
  <si>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</si>
  <si>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</si>
  <si>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</si>
  <si>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</si>
  <si>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</si>
  <si>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</si>
  <si>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</si>
  <si>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</si>
  <si>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</si>
  <si>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</si>
  <si>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</si>
  <si>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</si>
  <si>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</si>
  <si>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</si>
  <si>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</si>
  <si>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</si>
  <si>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</si>
  <si>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</si>
  <si>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</si>
  <si>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</si>
  <si>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</si>
  <si>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</si>
  <si>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</si>
  <si>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</si>
  <si>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</si>
  <si>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</si>
  <si>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</si>
  <si>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</si>
  <si>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</si>
  <si>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</si>
  <si>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</si>
  <si>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</si>
  <si>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</si>
  <si>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</si>
  <si>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</si>
  <si>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</si>
  <si>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</si>
  <si>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</si>
  <si>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</si>
  <si>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</si>
  <si>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</si>
  <si>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</si>
  <si>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</si>
  <si>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</si>
  <si>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</si>
  <si>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</si>
  <si>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</si>
  <si>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</si>
  <si>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</si>
  <si>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</si>
  <si>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</si>
  <si>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</si>
  <si>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</si>
  <si>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</si>
  <si>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</si>
  <si>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</si>
  <si>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</si>
  <si>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</si>
  <si>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</si>
  <si>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</si>
  <si>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</si>
  <si>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</si>
  <si>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</si>
  <si>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</si>
  <si>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</si>
  <si>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</si>
  <si>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</si>
  <si>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</si>
  <si>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</si>
  <si>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</si>
  <si>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</si>
  <si>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</si>
  <si>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</si>
  <si>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</si>
  <si>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</si>
  <si>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</si>
  <si>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</si>
  <si>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</si>
  <si>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</si>
  <si>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</si>
  <si>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</si>
  <si>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</si>
  <si>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</si>
  <si>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</si>
  <si>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</si>
  <si>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</si>
  <si>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</si>
  <si>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</si>
  <si>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</si>
  <si>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</si>
  <si>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</si>
  <si>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</si>
  <si>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</si>
  <si>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</si>
  <si>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</si>
  <si>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</si>
  <si>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</si>
  <si>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</si>
  <si>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</si>
  <si>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</si>
  <si>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</si>
  <si>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</si>
  <si>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</si>
  <si>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</si>
  <si>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</si>
  <si>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</si>
  <si>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</si>
  <si>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</si>
  <si>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</si>
  <si>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</si>
  <si>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</si>
  <si>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</si>
  <si>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</si>
  <si>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</si>
  <si>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</si>
  <si>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</si>
  <si>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</si>
  <si>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</si>
  <si>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</si>
  <si>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</si>
  <si>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</si>
  <si>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</si>
  <si>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</si>
  <si>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</si>
  <si>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</si>
  <si>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</si>
  <si>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</si>
  <si>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</si>
  <si>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</si>
  <si>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</si>
  <si>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</si>
  <si>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</si>
  <si>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</si>
  <si>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</si>
  <si>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</si>
  <si>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</si>
  <si>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</si>
  <si>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</si>
  <si>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</si>
  <si>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</si>
  <si>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</si>
  <si>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</si>
  <si>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</si>
  <si>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</si>
  <si>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</si>
  <si>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</si>
  <si>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</si>
  <si>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</si>
  <si>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</si>
  <si>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</si>
  <si>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</si>
  <si>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</si>
  <si>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</si>
  <si>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</si>
  <si>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</si>
  <si>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</si>
  <si>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</si>
  <si>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</si>
  <si>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</si>
  <si>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</si>
  <si>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</si>
  <si>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</si>
  <si>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</si>
  <si>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</si>
  <si>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</si>
  <si>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</si>
  <si>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</si>
  <si>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</si>
  <si>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</si>
  <si>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</si>
  <si>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</si>
  <si>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</si>
  <si>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</si>
  <si>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</si>
  <si>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</si>
  <si>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</si>
  <si>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</si>
  <si>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</si>
  <si>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</si>
  <si>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</si>
  <si>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</si>
  <si>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</si>
  <si>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</si>
  <si>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</si>
  <si>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</si>
  <si>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</si>
  <si>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</si>
  <si>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</si>
  <si>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</si>
  <si>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</si>
  <si>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</si>
  <si>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</si>
  <si>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</si>
  <si>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</si>
  <si>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</si>
  <si>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</si>
  <si>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</si>
  <si>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</si>
  <si>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</si>
  <si>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</si>
  <si>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</si>
  <si>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</si>
  <si>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</si>
  <si>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</si>
  <si>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</si>
  <si>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</si>
  <si>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</si>
  <si>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</si>
  <si>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</si>
  <si>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</si>
  <si>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</si>
  <si>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</si>
  <si>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</si>
  <si>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</si>
  <si>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</si>
  <si>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</si>
  <si>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</si>
  <si>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</si>
  <si>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</si>
  <si>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</si>
  <si>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</si>
  <si>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</si>
  <si>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</si>
  <si>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</si>
  <si>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</si>
  <si>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</si>
  <si>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</si>
  <si>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</si>
  <si>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</si>
  <si>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</si>
  <si>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</si>
  <si>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</si>
  <si>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</si>
  <si>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</si>
  <si>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</si>
  <si>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</si>
  <si>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</si>
  <si>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</si>
  <si>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</si>
  <si>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</si>
  <si>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</si>
  <si>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</si>
  <si>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</si>
  <si>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</si>
  <si>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</si>
  <si>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</si>
  <si>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</si>
  <si>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</si>
  <si>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</si>
  <si>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</si>
  <si>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</si>
  <si>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</si>
  <si>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</si>
  <si>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</si>
  <si>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</si>
  <si>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</si>
  <si>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</si>
  <si>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</si>
  <si>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</si>
  <si>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</si>
  <si>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</si>
  <si>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</si>
  <si>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</si>
  <si>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</si>
  <si>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</si>
  <si>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</si>
  <si>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</si>
  <si>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</si>
  <si>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</si>
  <si>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</si>
  <si>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</si>
  <si>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</si>
  <si>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</si>
  <si>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</si>
  <si>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</si>
  <si>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</si>
  <si>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</si>
  <si>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</si>
  <si>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</si>
  <si>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</si>
  <si>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</si>
  <si>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</si>
  <si>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</si>
  <si>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</si>
  <si>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</si>
  <si>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</si>
  <si>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</si>
  <si>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</si>
  <si>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</si>
  <si>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</si>
  <si>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</si>
  <si>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</si>
  <si>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</si>
  <si>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</si>
  <si>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</si>
  <si>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</si>
  <si>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</si>
  <si>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</si>
  <si>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</si>
  <si>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</si>
  <si>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</si>
  <si>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</si>
  <si>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</si>
  <si>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</si>
  <si>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</si>
  <si>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</si>
  <si>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</si>
  <si>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</si>
  <si>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</si>
  <si>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</si>
  <si>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</si>
  <si>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</si>
  <si>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</si>
  <si>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</si>
  <si>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</si>
  <si>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</si>
  <si>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</si>
  <si>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</si>
  <si>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</si>
  <si>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</si>
  <si>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</si>
  <si>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</si>
  <si>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</si>
  <si>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</si>
  <si>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</si>
  <si>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</si>
  <si>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</si>
  <si>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</si>
  <si>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</si>
  <si>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</si>
  <si>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</si>
  <si>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</si>
  <si>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</si>
  <si>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</si>
  <si>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</si>
  <si>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</si>
  <si>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</si>
  <si>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</si>
  <si>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</si>
  <si>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</si>
  <si>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</si>
  <si>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</si>
  <si>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</si>
  <si>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</si>
  <si>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</si>
  <si>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</si>
  <si>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</si>
  <si>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</si>
  <si>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</si>
  <si>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</si>
  <si>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</si>
  <si>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</si>
  <si>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</si>
  <si>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</si>
  <si>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</si>
  <si>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</si>
  <si>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</si>
  <si>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</si>
  <si>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</si>
  <si>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</si>
  <si>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</si>
  <si>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</si>
  <si>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</si>
  <si>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</si>
  <si>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</si>
  <si>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</si>
  <si>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</si>
  <si>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</si>
  <si>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</si>
  <si>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</si>
  <si>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</si>
  <si>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</si>
  <si>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</si>
  <si>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</si>
  <si>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</si>
  <si>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</si>
  <si>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</si>
  <si>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</si>
  <si>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</si>
  <si>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</si>
  <si>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</si>
  <si>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</si>
  <si>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</si>
  <si>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</si>
  <si>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</si>
  <si>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</si>
  <si>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</si>
  <si>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</si>
  <si>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</si>
  <si>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</si>
  <si>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</si>
  <si>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</si>
  <si>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</si>
  <si>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</si>
  <si>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</si>
  <si>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</si>
  <si>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</si>
  <si>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</si>
  <si>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</si>
  <si>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</si>
  <si>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</si>
  <si>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</si>
  <si>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</si>
  <si>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</si>
  <si>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</si>
  <si>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</si>
  <si>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</si>
  <si>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</si>
  <si>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</si>
  <si>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</si>
  <si>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</si>
  <si>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</si>
  <si>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</si>
  <si>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</si>
  <si>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</si>
  <si>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</si>
  <si>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</si>
  <si>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</si>
  <si>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</si>
  <si>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</si>
  <si>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</si>
  <si>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</si>
  <si>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</si>
  <si>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</si>
  <si>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</si>
  <si>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</si>
  <si>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</si>
  <si>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</si>
  <si>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</si>
  <si>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</si>
  <si>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</si>
  <si>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</si>
  <si>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</si>
  <si>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</si>
  <si>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</si>
  <si>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</si>
  <si>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</si>
  <si>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</si>
  <si>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</si>
  <si>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</si>
  <si>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</si>
  <si>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</si>
  <si>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</si>
  <si>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</si>
  <si>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</si>
  <si>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</si>
  <si>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</si>
  <si>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</si>
  <si>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</si>
  <si>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</si>
  <si>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</si>
  <si>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</si>
  <si>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</si>
  <si>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</si>
  <si>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</si>
  <si>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</si>
  <si>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</si>
  <si>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</si>
  <si>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</si>
  <si>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</si>
  <si>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</si>
  <si>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</si>
  <si>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</si>
  <si>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</si>
  <si>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</si>
  <si>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</si>
  <si>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</si>
  <si>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</si>
  <si>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</si>
  <si>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</si>
  <si>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</si>
  <si>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</si>
  <si>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</si>
  <si>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</si>
  <si>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</si>
  <si>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</si>
  <si>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</si>
  <si>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</si>
  <si>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</si>
  <si>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</si>
  <si>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</si>
  <si>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</si>
  <si>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</si>
  <si>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</si>
  <si>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</si>
  <si>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</si>
  <si>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</si>
  <si>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</si>
  <si>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</si>
  <si>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</si>
  <si>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</si>
  <si>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</si>
  <si>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</si>
  <si>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</si>
  <si>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</si>
  <si>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</si>
  <si>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</si>
  <si>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</si>
  <si>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</si>
  <si>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</si>
  <si>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</si>
  <si>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</si>
  <si>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</si>
  <si>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</si>
  <si>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</si>
  <si>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</si>
  <si>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</si>
  <si>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</si>
  <si>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</si>
  <si>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</si>
  <si>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</si>
  <si>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</si>
  <si>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</si>
  <si>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</si>
  <si>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</si>
  <si>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</si>
  <si>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</si>
  <si>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</si>
  <si>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</si>
  <si>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</si>
  <si>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</si>
  <si>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</si>
  <si>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</si>
  <si>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</si>
  <si>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</si>
  <si>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</si>
  <si>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</si>
  <si>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</si>
  <si>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</si>
  <si>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</si>
  <si>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</si>
  <si>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</si>
  <si>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</si>
  <si>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</si>
  <si>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</si>
  <si>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</si>
  <si>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</si>
  <si>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</si>
  <si>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</si>
  <si>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</si>
  <si>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</si>
  <si>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</si>
  <si>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</si>
  <si>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</si>
  <si>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</si>
  <si>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</si>
  <si>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</si>
  <si>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</si>
  <si>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</si>
  <si>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</si>
  <si>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</si>
  <si>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</si>
  <si>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</si>
  <si>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</si>
  <si>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</si>
  <si>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</si>
  <si>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</si>
  <si>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</si>
  <si>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</si>
  <si>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</si>
  <si>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</si>
  <si>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</si>
  <si>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</si>
  <si>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</si>
  <si>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</si>
  <si>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</si>
  <si>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</si>
  <si>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</si>
  <si>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</si>
  <si>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</si>
  <si>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</si>
  <si>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</si>
  <si>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</si>
  <si>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</si>
  <si>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</si>
  <si>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</si>
  <si>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</si>
  <si>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</si>
  <si>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</si>
  <si>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</si>
  <si>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</si>
  <si>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</si>
  <si>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</si>
  <si>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</si>
  <si>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</si>
  <si>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</si>
  <si>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</si>
  <si>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</si>
  <si>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</si>
  <si>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</si>
  <si>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</si>
  <si>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</si>
  <si>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</si>
  <si>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</si>
  <si>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</si>
  <si>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</si>
  <si>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</si>
  <si>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</si>
  <si>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</si>
  <si>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</si>
  <si>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</si>
  <si>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</si>
  <si>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</si>
  <si>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</si>
  <si>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</si>
  <si>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</si>
  <si>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</si>
  <si>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</si>
  <si>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</si>
  <si>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</si>
  <si>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</si>
  <si>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</si>
  <si>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</si>
  <si>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</si>
  <si>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</si>
  <si>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</si>
  <si>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</si>
  <si>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</si>
  <si>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</si>
  <si>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</si>
  <si>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</si>
  <si>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</si>
  <si>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</si>
  <si>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</si>
  <si>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</si>
  <si>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</si>
  <si>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</si>
  <si>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</si>
  <si>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</si>
  <si>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</si>
  <si>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</si>
  <si>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</si>
  <si>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</si>
  <si>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</si>
  <si>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</si>
  <si>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</si>
  <si>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</si>
  <si>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</si>
  <si>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</si>
  <si>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</si>
  <si>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</si>
  <si>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</si>
  <si>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</si>
  <si>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</si>
  <si>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</si>
  <si>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</si>
  <si>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</si>
  <si>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</si>
  <si>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</si>
  <si>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</si>
  <si>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</si>
  <si>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</si>
  <si>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</si>
  <si>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</si>
  <si>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</si>
  <si>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</si>
  <si>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</si>
  <si>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</si>
  <si>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</si>
  <si>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</si>
  <si>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</si>
  <si>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</si>
  <si>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</si>
  <si>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</si>
  <si>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</si>
  <si>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</si>
  <si>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</si>
  <si>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</si>
  <si>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</si>
  <si>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</si>
  <si>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</si>
  <si>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</si>
  <si>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</si>
  <si>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</si>
  <si>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</si>
  <si>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</si>
  <si>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</si>
  <si>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</si>
  <si>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</si>
  <si>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</si>
  <si>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</si>
  <si>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</si>
  <si>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</si>
  <si>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</si>
  <si>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</si>
  <si>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</si>
  <si>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</si>
  <si>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</si>
  <si>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</si>
  <si>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</si>
  <si>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</si>
  <si>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</si>
  <si>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</si>
  <si>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</si>
  <si>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</si>
  <si>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</si>
  <si>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</si>
  <si>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</si>
  <si>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</si>
  <si>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</si>
  <si>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</si>
  <si>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</si>
  <si>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</si>
  <si>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</si>
  <si>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</si>
  <si>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</si>
  <si>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</si>
  <si>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</si>
  <si>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</si>
  <si>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</si>
  <si>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</si>
  <si>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</si>
  <si>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</si>
  <si>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</si>
  <si>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</si>
  <si>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</si>
  <si>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</si>
  <si>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</si>
  <si>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</si>
  <si>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</si>
  <si>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</si>
  <si>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</si>
  <si>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</si>
  <si>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</si>
  <si>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</si>
  <si>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</si>
  <si>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</si>
  <si>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</si>
  <si>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</si>
  <si>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</si>
  <si>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</si>
  <si>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</si>
  <si>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</si>
  <si>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</si>
  <si>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</si>
  <si>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</si>
  <si>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</si>
  <si>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</si>
  <si>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</si>
  <si>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</si>
  <si>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</si>
  <si>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</si>
  <si>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</si>
  <si>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</si>
  <si>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</si>
  <si>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</si>
  <si>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</si>
  <si>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</si>
  <si>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</si>
  <si>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</si>
  <si>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</si>
  <si>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</si>
  <si>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</si>
  <si>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</si>
  <si>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</si>
  <si>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</si>
  <si>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</si>
  <si>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</si>
  <si>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</si>
  <si>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</si>
  <si>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</si>
  <si>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</si>
  <si>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</si>
  <si>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</si>
  <si>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</si>
  <si>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</si>
  <si>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</si>
  <si>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</si>
  <si>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</si>
  <si>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</si>
  <si>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</si>
  <si>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</si>
  <si>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</si>
  <si>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</si>
  <si>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</si>
  <si>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</si>
  <si>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</si>
  <si>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</si>
  <si>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</si>
  <si>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</si>
  <si>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</si>
  <si>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</si>
  <si>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</si>
  <si>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</si>
  <si>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</si>
  <si>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</si>
  <si>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</si>
  <si>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</si>
  <si>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</si>
  <si>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</si>
  <si>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</si>
  <si>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</si>
  <si>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</si>
  <si>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</si>
  <si>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</si>
  <si>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</si>
  <si>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</si>
  <si>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</si>
  <si>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</si>
  <si>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</si>
  <si>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</si>
  <si>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</si>
  <si>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</si>
  <si>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</si>
  <si>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</si>
  <si>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</si>
  <si>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</si>
  <si>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</si>
  <si>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</si>
  <si>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</si>
  <si>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</si>
  <si>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</si>
  <si>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</si>
  <si>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</si>
  <si>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</si>
  <si>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</si>
  <si>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</si>
  <si>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</si>
  <si>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</si>
  <si>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</si>
  <si>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</si>
  <si>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</si>
  <si>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</si>
  <si>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</si>
  <si>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</si>
  <si>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</si>
  <si>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</si>
  <si>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</si>
  <si>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</si>
  <si>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</si>
  <si>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</si>
  <si>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</si>
  <si>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</si>
  <si>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</si>
  <si>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</si>
  <si>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</si>
  <si>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</si>
  <si>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</si>
  <si>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</si>
  <si>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</si>
  <si>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</si>
  <si>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</si>
  <si>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</si>
  <si>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</si>
  <si>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</si>
  <si>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</si>
  <si>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</si>
  <si>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</si>
  <si>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</si>
  <si>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</si>
  <si>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</si>
  <si>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</si>
  <si>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</si>
  <si>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</si>
  <si>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</si>
  <si>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</si>
  <si>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</si>
  <si>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</si>
  <si>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</si>
  <si>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</si>
  <si>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</si>
  <si>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</si>
  <si>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</si>
  <si>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</si>
  <si>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</si>
  <si>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</si>
  <si>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</si>
  <si>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</si>
  <si>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</si>
  <si>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</si>
  <si>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</si>
  <si>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</si>
  <si>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</si>
  <si>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</si>
  <si>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</si>
  <si>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</si>
  <si>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</si>
  <si>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</si>
  <si>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</si>
  <si>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</si>
  <si>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</si>
  <si>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</si>
  <si>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</si>
  <si>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</si>
  <si>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</si>
  <si>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</si>
  <si>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</si>
  <si>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</si>
  <si>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</si>
  <si>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</si>
  <si>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</si>
  <si>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</si>
  <si>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</si>
  <si>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</si>
  <si>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</si>
  <si>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</si>
  <si>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</si>
  <si>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</si>
  <si>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</si>
  <si>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</si>
  <si>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</si>
  <si>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</si>
  <si>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</si>
  <si>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</si>
  <si>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</si>
  <si>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</si>
  <si>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</si>
  <si>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</si>
  <si>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</si>
  <si>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</si>
  <si>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</si>
  <si>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</si>
  <si>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</si>
  <si>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</si>
  <si>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</si>
  <si>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</si>
  <si>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</si>
  <si>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</si>
  <si>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</si>
  <si>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</si>
  <si>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</si>
  <si>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</si>
  <si>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</si>
  <si>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</si>
  <si>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</si>
  <si>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</si>
  <si>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</si>
  <si>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</si>
  <si>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</si>
  <si>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</si>
  <si>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</si>
  <si>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</si>
  <si>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</si>
  <si>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</si>
  <si>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</si>
  <si>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</si>
  <si>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</si>
  <si>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</si>
  <si>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</si>
  <si>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</si>
  <si>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</si>
  <si>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</si>
  <si>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</si>
  <si>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</si>
  <si>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</si>
  <si>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</si>
  <si>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</si>
  <si>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</si>
  <si>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</si>
  <si>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</si>
  <si>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</si>
  <si>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</si>
  <si>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</si>
  <si>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</si>
  <si>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</si>
  <si>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</si>
  <si>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</si>
  <si>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</si>
  <si>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</si>
  <si>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</si>
  <si>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</si>
  <si>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</si>
  <si>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</si>
  <si>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</si>
  <si>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</si>
  <si>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</si>
  <si>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</si>
  <si>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</si>
  <si>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</si>
  <si>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</si>
  <si>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</si>
  <si>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</si>
  <si>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</si>
  <si>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</si>
  <si>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</si>
  <si>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</si>
  <si>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</si>
  <si>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</si>
  <si>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</si>
  <si>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</si>
  <si>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</si>
  <si>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</si>
  <si>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</si>
  <si>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</si>
  <si>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</si>
  <si>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</si>
  <si>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</si>
  <si>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</si>
  <si>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</si>
  <si>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</si>
  <si>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</si>
  <si>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</si>
  <si>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</si>
  <si>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</si>
  <si>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</si>
  <si>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</si>
  <si>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</si>
  <si>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</si>
  <si>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</si>
  <si>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</si>
  <si>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</si>
  <si>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</si>
  <si>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</si>
  <si>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</si>
  <si>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</si>
  <si>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</si>
  <si>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</si>
  <si>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</si>
  <si>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</si>
  <si>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</si>
  <si>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</si>
  <si>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</si>
  <si>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</si>
  <si>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</si>
  <si>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</si>
  <si>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</si>
  <si>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</si>
  <si>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</si>
  <si>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</si>
  <si>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</si>
  <si>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</si>
  <si>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</si>
  <si>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</si>
  <si>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</si>
  <si>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</si>
  <si>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</si>
  <si>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</si>
  <si>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</si>
  <si>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</si>
  <si>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</si>
  <si>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</si>
  <si>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</si>
  <si>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</si>
  <si>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</si>
  <si>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</si>
  <si>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</si>
  <si>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</si>
  <si>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</si>
  <si>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</si>
  <si>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</si>
  <si>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</si>
  <si>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</si>
  <si>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</si>
  <si>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</si>
  <si>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</si>
  <si>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</si>
  <si>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</si>
  <si>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</si>
  <si>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</si>
  <si>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</si>
  <si>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</si>
  <si>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</si>
  <si>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</si>
  <si>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</si>
  <si>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</si>
  <si>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</si>
  <si>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</si>
  <si>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</si>
  <si>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</si>
  <si>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</si>
  <si>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</si>
  <si>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</si>
  <si>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</si>
  <si>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</si>
  <si>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</si>
  <si>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</si>
  <si>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</si>
  <si>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</si>
  <si>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</si>
  <si>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</si>
  <si>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</si>
  <si>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</si>
  <si>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</si>
  <si>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</si>
  <si>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</si>
  <si>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</si>
  <si>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</si>
  <si>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</si>
  <si>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</si>
  <si>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</si>
  <si>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</si>
  <si>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</si>
  <si>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</si>
  <si>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</si>
  <si>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</si>
  <si>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</si>
  <si>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</si>
  <si>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</si>
  <si>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</si>
  <si>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</si>
  <si>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</si>
  <si>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</si>
  <si>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</si>
  <si>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</si>
  <si>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</si>
  <si>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</si>
  <si>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</si>
  <si>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</si>
  <si>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</si>
  <si>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</si>
  <si>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</si>
  <si>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</si>
  <si>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</si>
  <si>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</si>
  <si>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</si>
  <si>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</si>
  <si>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</si>
  <si>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</si>
  <si>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</si>
  <si>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</si>
  <si>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</si>
  <si>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</si>
  <si>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</si>
  <si>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</si>
  <si>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</si>
  <si>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</si>
  <si>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</si>
  <si>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</si>
  <si>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</si>
  <si>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</si>
  <si>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</si>
  <si>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</si>
  <si>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</si>
  <si>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</si>
  <si>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</si>
  <si>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</si>
  <si>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</si>
  <si>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</si>
  <si>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</si>
  <si>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</si>
  <si>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</si>
  <si>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</si>
  <si>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</si>
  <si>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</si>
  <si>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</si>
  <si>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</si>
  <si>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</si>
  <si>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</si>
  <si>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</si>
  <si>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</si>
  <si>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</si>
  <si>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</si>
  <si>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</si>
  <si>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</si>
  <si>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</si>
  <si>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</si>
  <si>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</si>
  <si>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</si>
  <si>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</si>
  <si>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</si>
  <si>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</si>
  <si>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</si>
  <si>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</si>
  <si>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</si>
  <si>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</si>
  <si>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</si>
  <si>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</si>
  <si>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</si>
  <si>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</si>
  <si>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</si>
  <si>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</si>
  <si>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</si>
  <si>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</si>
  <si>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</si>
  <si>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</si>
  <si>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</si>
  <si>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</si>
  <si>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</si>
  <si>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</si>
  <si>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</si>
  <si>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</si>
  <si>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</si>
  <si>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</si>
  <si>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</si>
  <si>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</si>
  <si>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</si>
  <si>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</si>
  <si>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</si>
  <si>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</si>
  <si>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</si>
  <si>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</si>
  <si>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</si>
  <si>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</si>
  <si>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</si>
  <si>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</si>
  <si>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</si>
  <si>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</si>
  <si>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</si>
  <si>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</si>
  <si>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</si>
  <si>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</si>
  <si>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</si>
  <si>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</si>
  <si>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</si>
  <si>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</si>
  <si>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</si>
  <si>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</si>
  <si>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</si>
  <si>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</si>
  <si>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</si>
  <si>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</si>
  <si>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</si>
  <si>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</si>
  <si>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</si>
  <si>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</si>
  <si>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</si>
  <si>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</si>
  <si>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</si>
  <si>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</si>
  <si>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</si>
  <si>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</si>
  <si>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</si>
  <si>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</si>
  <si>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</si>
  <si>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</si>
  <si>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</si>
  <si>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</si>
  <si>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</si>
  <si>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</si>
  <si>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</si>
  <si>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</si>
  <si>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</si>
  <si>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</si>
  <si>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</si>
  <si>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</si>
  <si>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</si>
  <si>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</si>
  <si>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</si>
  <si>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</si>
  <si>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</si>
  <si>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</si>
  <si>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</si>
  <si>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</si>
  <si>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</si>
  <si>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</si>
  <si>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</si>
  <si>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</si>
  <si>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</si>
  <si>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</si>
  <si>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</si>
  <si>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</si>
  <si>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</si>
  <si>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</si>
  <si>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</si>
  <si>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</si>
  <si>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</si>
  <si>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</si>
  <si>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</si>
  <si>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</si>
  <si>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</si>
  <si>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</si>
  <si>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</si>
  <si>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</si>
  <si>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</si>
  <si>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</si>
  <si>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</si>
  <si>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</si>
  <si>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</si>
  <si>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</si>
  <si>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</si>
  <si>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</si>
  <si>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</si>
  <si>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</si>
  <si>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</si>
  <si>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</si>
  <si>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</si>
  <si>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</si>
  <si>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</si>
  <si>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</si>
  <si>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</si>
  <si>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</si>
  <si>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</si>
  <si>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</si>
  <si>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</si>
  <si>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</si>
  <si>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</si>
  <si>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</si>
  <si>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</si>
  <si>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</si>
  <si>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</si>
  <si>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</si>
  <si>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</si>
  <si>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</si>
  <si>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</si>
  <si>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</si>
  <si>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</si>
  <si>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</si>
  <si>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</si>
  <si>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</si>
  <si>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</si>
  <si>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</si>
  <si>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</si>
  <si>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</si>
  <si>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</si>
  <si>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</si>
  <si>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</si>
  <si>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</si>
  <si>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</si>
  <si>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</si>
  <si>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</si>
  <si>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</si>
  <si>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</si>
  <si>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</si>
  <si>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</si>
  <si>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</si>
  <si>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</si>
  <si>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</si>
  <si>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</si>
  <si>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</si>
  <si>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</si>
  <si>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</si>
  <si>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</si>
  <si>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</si>
  <si>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</si>
  <si>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</si>
  <si>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</si>
  <si>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</si>
  <si>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</si>
  <si>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</si>
  <si>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</si>
  <si>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</si>
  <si>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</si>
  <si>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</si>
  <si>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</si>
  <si>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</si>
  <si>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</si>
  <si>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</si>
  <si>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</si>
  <si>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</si>
  <si>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</si>
  <si>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</si>
  <si>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</si>
  <si>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</si>
  <si>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</si>
  <si>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</si>
  <si>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</si>
  <si>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</si>
  <si>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</si>
  <si>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</si>
  <si>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</si>
  <si>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</si>
  <si>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</si>
  <si>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</si>
  <si>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</si>
  <si>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</si>
  <si>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</si>
  <si>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</si>
  <si>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</si>
  <si>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</si>
  <si>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</si>
  <si>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</si>
  <si>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</si>
  <si>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</si>
  <si>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</si>
  <si>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</si>
  <si>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</si>
  <si>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</si>
  <si>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</si>
  <si>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</si>
  <si>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</si>
  <si>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</si>
  <si>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</si>
  <si>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</si>
  <si>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</si>
  <si>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</si>
  <si>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</si>
  <si>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</si>
  <si>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</si>
  <si>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</si>
  <si>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</si>
  <si>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</si>
  <si>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</si>
  <si>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</si>
  <si>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</si>
  <si>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</si>
  <si>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</si>
  <si>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</si>
  <si>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</si>
  <si>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</si>
  <si>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</si>
  <si>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</si>
  <si>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</si>
  <si>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</si>
  <si>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</si>
  <si>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</si>
  <si>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</si>
  <si>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</si>
  <si>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</si>
  <si>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</si>
  <si>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</si>
  <si>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</si>
  <si>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</si>
  <si>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</si>
  <si>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</si>
  <si>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</si>
  <si>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</si>
  <si>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</si>
  <si>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</si>
  <si>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</si>
  <si>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</si>
  <si>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</si>
  <si>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</si>
  <si>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</si>
  <si>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</si>
  <si>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</si>
  <si>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</si>
  <si>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</si>
  <si>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</si>
  <si>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</si>
  <si>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</si>
  <si>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</si>
  <si>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</si>
  <si>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</si>
  <si>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</si>
  <si>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</si>
  <si>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</si>
  <si>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</si>
  <si>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</si>
  <si>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</si>
  <si>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</si>
  <si>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</si>
  <si>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</si>
  <si>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</si>
  <si>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</si>
  <si>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</si>
  <si>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</si>
  <si>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</si>
  <si>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</si>
  <si>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</si>
  <si>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</si>
  <si>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</si>
  <si>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</si>
  <si>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</si>
  <si>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</si>
  <si>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</si>
  <si>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</si>
  <si>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</si>
  <si>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</si>
  <si>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</si>
  <si>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</si>
  <si>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</si>
  <si>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</si>
  <si>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</si>
  <si>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</si>
  <si>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</si>
  <si>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</si>
  <si>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</si>
  <si>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</si>
  <si>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</si>
  <si>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</si>
  <si>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</si>
  <si>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</si>
  <si>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</si>
  <si>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</si>
  <si>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</si>
  <si>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</si>
  <si>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</si>
  <si>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</si>
  <si>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</si>
  <si>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</si>
  <si>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</si>
  <si>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</si>
  <si>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</si>
  <si>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</si>
  <si>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</si>
  <si>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</si>
  <si>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</si>
  <si>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</si>
  <si>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</si>
  <si>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</si>
  <si>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</si>
  <si>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</si>
  <si>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</si>
  <si>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</si>
  <si>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</si>
  <si>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</si>
  <si>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</si>
  <si>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</si>
  <si>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</si>
  <si>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</si>
  <si>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</si>
  <si>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</si>
  <si>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</si>
  <si>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</si>
  <si>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</si>
  <si>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</si>
  <si>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</si>
  <si>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</si>
  <si>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</si>
  <si>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</si>
  <si>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</si>
  <si>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</si>
  <si>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</si>
  <si>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</si>
  <si>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</si>
  <si>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</si>
  <si>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</si>
  <si>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</si>
  <si>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</si>
  <si>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</si>
  <si>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</si>
  <si>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</si>
  <si>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</si>
  <si>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</si>
  <si>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</si>
  <si>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</si>
  <si>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</si>
  <si>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</si>
  <si>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</si>
  <si>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</si>
  <si>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</si>
  <si>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</si>
  <si>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</si>
  <si>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</si>
  <si>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</si>
  <si>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</si>
  <si>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</si>
  <si>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</si>
  <si>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</si>
  <si>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</si>
  <si>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</si>
  <si>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</si>
  <si>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</si>
  <si>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</si>
  <si>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</si>
  <si>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</si>
  <si>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</si>
  <si>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</si>
  <si>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</si>
  <si>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</si>
  <si>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</si>
  <si>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</si>
  <si>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</si>
  <si>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</si>
  <si>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</si>
  <si>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</si>
  <si>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</si>
  <si>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</si>
  <si>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</si>
  <si>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</si>
  <si>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</si>
  <si>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</si>
  <si>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</si>
  <si>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</si>
  <si>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</si>
  <si>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</si>
  <si>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</si>
  <si>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</si>
  <si>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</si>
  <si>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</si>
  <si>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</si>
  <si>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</si>
  <si>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</si>
  <si>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</si>
  <si>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</si>
  <si>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</si>
  <si>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</si>
  <si>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</si>
  <si>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</si>
  <si>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</si>
  <si>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</si>
  <si>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</si>
  <si>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</si>
  <si>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</si>
  <si>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</si>
  <si>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</si>
  <si>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</si>
  <si>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</si>
  <si>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</si>
  <si>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</si>
  <si>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</si>
  <si>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</si>
  <si>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</si>
  <si>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</si>
  <si>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</si>
  <si>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</si>
  <si>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</si>
  <si>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</si>
  <si>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</si>
  <si>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</si>
  <si>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</si>
  <si>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</si>
  <si>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</si>
  <si>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</si>
  <si>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</si>
  <si>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</si>
  <si>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</si>
  <si>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</si>
  <si>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</si>
  <si>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</si>
  <si>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</si>
  <si>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</si>
  <si>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</si>
  <si>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</si>
  <si>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</si>
  <si>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</si>
  <si>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</si>
  <si>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</si>
  <si>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</si>
  <si>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</si>
  <si>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</si>
  <si>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</si>
  <si>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</si>
  <si>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</si>
  <si>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</si>
  <si>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</si>
  <si>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</si>
  <si>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</si>
  <si>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</si>
  <si>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</si>
  <si>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</si>
  <si>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</si>
  <si>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</si>
  <si>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</si>
  <si>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</si>
  <si>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</si>
  <si>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</si>
  <si>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</si>
  <si>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</si>
  <si>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</si>
  <si>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</si>
  <si>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</si>
  <si>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</si>
  <si>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</si>
  <si>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</si>
  <si>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</si>
  <si>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</si>
  <si>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</si>
  <si>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</si>
  <si>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</si>
  <si>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</si>
  <si>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</si>
  <si>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</si>
  <si>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</si>
  <si>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</si>
  <si>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</si>
  <si>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</si>
  <si>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</si>
  <si>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</si>
  <si>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</si>
  <si>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</si>
  <si>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</si>
  <si>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</si>
  <si>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</si>
  <si>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</si>
  <si>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</si>
  <si>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</si>
  <si>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</si>
  <si>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</si>
  <si>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</si>
  <si>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</si>
  <si>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</si>
  <si>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</si>
  <si>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</si>
  <si>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</si>
  <si>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</si>
  <si>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</si>
  <si>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</si>
  <si>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</si>
  <si>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</si>
  <si>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</si>
  <si>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</si>
  <si>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</si>
  <si>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</si>
  <si>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</si>
  <si>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</si>
  <si>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</si>
  <si>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</si>
  <si>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</si>
  <si>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</si>
  <si>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</si>
  <si>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</si>
  <si>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</si>
  <si>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</si>
  <si>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</si>
  <si>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</si>
  <si>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</si>
  <si>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</si>
  <si>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</si>
  <si>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</si>
  <si>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</si>
  <si>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</si>
  <si>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</si>
  <si>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</si>
  <si>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</si>
  <si>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</si>
  <si>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</si>
  <si>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</si>
  <si>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</si>
  <si>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</si>
  <si>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</si>
  <si>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</si>
  <si>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</si>
  <si>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</si>
  <si>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</si>
  <si>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</si>
  <si>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</si>
  <si>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</si>
  <si>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</si>
  <si>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</si>
  <si>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</si>
  <si>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</si>
  <si>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</si>
  <si>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</si>
  <si>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</si>
  <si>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</si>
  <si>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</si>
  <si>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</si>
  <si>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</si>
  <si>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</si>
  <si>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</si>
  <si>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</si>
  <si>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</si>
  <si>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</si>
  <si>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</si>
  <si>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</si>
  <si>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</si>
  <si>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</si>
  <si>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</si>
  <si>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</si>
  <si>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</si>
  <si>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</si>
  <si>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</si>
  <si>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</si>
  <si>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</si>
  <si>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</si>
  <si>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</si>
  <si>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</si>
  <si>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</si>
  <si>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</si>
  <si>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</si>
  <si>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</si>
  <si>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</si>
  <si>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</si>
  <si>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</si>
  <si>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</si>
  <si>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</si>
  <si>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</si>
  <si>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</si>
  <si>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</si>
  <si>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</si>
  <si>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</si>
  <si>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</si>
  <si>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</si>
  <si>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</si>
  <si>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</si>
  <si>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</si>
  <si>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</si>
  <si>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</si>
  <si>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</si>
  <si>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</si>
  <si>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</si>
  <si>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</si>
  <si>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</si>
  <si>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</si>
  <si>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</si>
  <si>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</si>
  <si>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</si>
  <si>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</si>
  <si>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</si>
  <si>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</si>
  <si>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</si>
  <si>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</si>
  <si>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</si>
  <si>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</si>
  <si>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</si>
  <si>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</si>
  <si>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</si>
  <si>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</si>
  <si>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</si>
  <si>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</si>
  <si>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</si>
  <si>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</si>
  <si>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</si>
  <si>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</si>
  <si>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</si>
  <si>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</si>
  <si>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</si>
  <si>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</si>
  <si>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</si>
  <si>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</si>
  <si>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</si>
  <si>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</si>
  <si>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</si>
  <si>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</si>
  <si>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</si>
  <si>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</si>
  <si>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</si>
  <si>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</si>
  <si>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</si>
  <si>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</si>
  <si>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</si>
  <si>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</si>
  <si>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</si>
  <si>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</si>
  <si>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</si>
  <si>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</si>
  <si>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</si>
  <si>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</si>
  <si>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</si>
  <si>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</si>
  <si>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</si>
  <si>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</si>
  <si>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</si>
  <si>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</si>
  <si>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</si>
  <si>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</si>
  <si>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</si>
  <si>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</si>
  <si>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</si>
  <si>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</si>
  <si>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</si>
  <si>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</si>
  <si>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</si>
  <si>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</si>
  <si>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</si>
  <si>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</si>
  <si>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</si>
  <si>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</si>
  <si>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</si>
  <si>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</si>
  <si>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</si>
  <si>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</si>
  <si>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</si>
  <si>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</si>
  <si>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</si>
  <si>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</si>
  <si>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</si>
  <si>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</si>
  <si>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</si>
  <si>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</si>
  <si>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</si>
  <si>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</si>
  <si>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</si>
  <si>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</si>
  <si>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</si>
  <si>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</si>
  <si>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</si>
  <si>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</si>
  <si>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</si>
  <si>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</si>
  <si>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</si>
  <si>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</si>
  <si>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</si>
  <si>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</si>
  <si>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</si>
  <si>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</si>
  <si>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</si>
  <si>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</si>
  <si>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</si>
  <si>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</si>
  <si>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</si>
  <si>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</si>
  <si>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</si>
  <si>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</si>
  <si>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</si>
  <si>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</si>
  <si>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</si>
  <si>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</si>
  <si>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</si>
  <si>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</si>
  <si>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</si>
  <si>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</si>
  <si>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</si>
  <si>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</si>
  <si>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</si>
  <si>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</si>
  <si>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</si>
  <si>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</si>
  <si>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</si>
  <si>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</si>
  <si>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</si>
  <si>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</si>
  <si>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</si>
  <si>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</si>
  <si>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</si>
  <si>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</si>
  <si>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</si>
  <si>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</si>
  <si>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</si>
  <si>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</si>
  <si>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</si>
  <si>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</si>
  <si>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</si>
  <si>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</si>
  <si>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</si>
  <si>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</si>
  <si>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</si>
  <si>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</si>
  <si>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</si>
  <si>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</si>
  <si>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</si>
  <si>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</si>
  <si>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</si>
  <si>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</si>
  <si>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</si>
  <si>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</si>
  <si>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</si>
  <si>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</si>
  <si>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</si>
  <si>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</si>
  <si>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</si>
  <si>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</si>
  <si>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</si>
  <si>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</si>
  <si>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</si>
  <si>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</si>
  <si>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</si>
  <si>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</si>
  <si>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</si>
  <si>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</si>
  <si>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</si>
  <si>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</si>
  <si>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</si>
  <si>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</si>
  <si>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</si>
  <si>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</si>
  <si>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</si>
  <si>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</si>
  <si>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</si>
  <si>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</si>
  <si>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</si>
  <si>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</si>
  <si>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</si>
  <si>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</si>
  <si>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</si>
  <si>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</si>
  <si>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</si>
  <si>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</si>
  <si>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</si>
  <si>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</si>
  <si>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</si>
  <si>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</si>
  <si>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</si>
  <si>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</si>
  <si>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</si>
  <si>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</si>
  <si>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</si>
  <si>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</si>
  <si>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</si>
  <si>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</si>
  <si>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</si>
  <si>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</si>
  <si>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</si>
  <si>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</si>
  <si>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</si>
  <si>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</si>
  <si>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</si>
  <si>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</si>
  <si>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</si>
  <si>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</si>
  <si>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</si>
  <si>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</si>
  <si>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</si>
  <si>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</si>
  <si>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</si>
  <si>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</si>
  <si>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</si>
  <si>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</si>
  <si>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</si>
  <si>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</si>
  <si>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</si>
  <si>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</si>
  <si>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</si>
  <si>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</si>
  <si>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</si>
  <si>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</si>
  <si>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</si>
  <si>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</si>
  <si>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</si>
  <si>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</si>
  <si>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</si>
  <si>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</si>
  <si>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</si>
  <si>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</si>
  <si>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</si>
  <si>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</si>
  <si>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</si>
  <si>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</si>
  <si>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</si>
  <si>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</si>
  <si>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</si>
  <si>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</si>
  <si>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</si>
  <si>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</si>
  <si>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</si>
  <si>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</si>
  <si>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</si>
  <si>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</si>
  <si>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</si>
  <si>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</si>
  <si>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</si>
  <si>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</si>
  <si>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</si>
  <si>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</si>
  <si>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</si>
  <si>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</si>
  <si>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</si>
  <si>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</si>
  <si>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</si>
  <si>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</si>
  <si>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</si>
  <si>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</si>
  <si>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</si>
  <si>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</si>
  <si>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</si>
  <si>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</si>
  <si>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</si>
  <si>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</si>
  <si>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</si>
  <si>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</si>
  <si>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</si>
  <si>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</si>
  <si>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</si>
  <si>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</si>
  <si>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</si>
  <si>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</si>
  <si>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</si>
  <si>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</si>
  <si>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</si>
  <si>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</si>
  <si>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</si>
  <si>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</si>
  <si>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</si>
  <si>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</si>
  <si>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</si>
  <si>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</si>
  <si>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</si>
  <si>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</si>
  <si>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</si>
  <si>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</si>
  <si>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</si>
  <si>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</si>
  <si>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</si>
  <si>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</si>
  <si>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</si>
  <si>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</si>
  <si>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</si>
  <si>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</si>
  <si>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</si>
  <si>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</si>
  <si>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</si>
  <si>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</si>
  <si>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</si>
  <si>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</si>
  <si>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</si>
  <si>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</si>
  <si>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</si>
  <si>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</si>
  <si>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</si>
  <si>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</si>
  <si>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</si>
  <si>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</si>
  <si>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</si>
  <si>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</si>
  <si>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</si>
  <si>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</si>
  <si>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</si>
  <si>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</si>
  <si>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</si>
  <si>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</si>
  <si>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</si>
  <si>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</si>
  <si>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</si>
  <si>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</si>
  <si>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</si>
  <si>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</si>
  <si>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</si>
  <si>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</si>
  <si>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</si>
  <si>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</si>
  <si>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</si>
  <si>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</si>
  <si>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</si>
  <si>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</si>
  <si>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</si>
  <si>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</si>
  <si>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</si>
  <si>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</si>
  <si>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</si>
  <si>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</si>
  <si>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</si>
  <si>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</si>
  <si>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</si>
  <si>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</si>
  <si>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</si>
  <si>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</si>
  <si>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</si>
  <si>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</si>
  <si>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</si>
  <si>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</si>
  <si>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</si>
  <si>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</si>
  <si>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</si>
  <si>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</si>
  <si>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</si>
  <si>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</si>
  <si>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</si>
  <si>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</si>
  <si>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</si>
  <si>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</si>
  <si>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</si>
  <si>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</si>
  <si>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</si>
  <si>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</si>
  <si>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</si>
  <si>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</si>
  <si>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</si>
  <si>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</si>
  <si>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</si>
  <si>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</si>
  <si>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</si>
  <si>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</si>
  <si>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</si>
  <si>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</si>
  <si>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</si>
  <si>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</si>
  <si>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</si>
  <si>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</si>
  <si>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</si>
  <si>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</si>
  <si>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</si>
  <si>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</si>
  <si>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</si>
  <si>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</si>
  <si>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</si>
  <si>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</si>
  <si>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</si>
  <si>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</si>
  <si>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</si>
  <si>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</si>
  <si>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</si>
  <si>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</si>
  <si>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</si>
  <si>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</si>
  <si>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</si>
  <si>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</si>
  <si>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</si>
  <si>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</si>
  <si>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</si>
  <si>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</si>
  <si>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</si>
  <si>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</si>
  <si>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</si>
  <si>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</si>
  <si>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</si>
  <si>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</si>
  <si>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</si>
  <si>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</si>
  <si>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</si>
  <si>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</si>
  <si>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</si>
  <si>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</si>
  <si>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</si>
  <si>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</si>
  <si>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</si>
  <si>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</si>
  <si>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</si>
  <si>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</si>
  <si>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</si>
  <si>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</si>
  <si>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</si>
  <si>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</si>
  <si>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</si>
  <si>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</si>
  <si>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</si>
  <si>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</si>
  <si>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</si>
  <si>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</si>
  <si>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</si>
  <si>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</si>
  <si>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</si>
  <si>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</si>
  <si>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</si>
  <si>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</si>
  <si>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</si>
  <si>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</si>
  <si>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</si>
  <si>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</si>
  <si>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</si>
  <si>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</si>
  <si>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</si>
  <si>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</si>
  <si>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</si>
  <si>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</si>
  <si>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</si>
  <si>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</si>
  <si>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</si>
  <si>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</si>
  <si>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</si>
  <si>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</si>
  <si>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</si>
  <si>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</si>
  <si>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</si>
  <si>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</si>
  <si>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</si>
  <si>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</si>
  <si>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</si>
  <si>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</si>
  <si>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</si>
  <si>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</si>
  <si>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</si>
  <si>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</si>
  <si>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</si>
  <si>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</si>
  <si>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</si>
  <si>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</si>
  <si>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</si>
  <si>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</si>
  <si>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</si>
  <si>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</si>
  <si>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</si>
  <si>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</si>
  <si>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</si>
  <si>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</si>
  <si>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</si>
  <si>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</si>
  <si>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</si>
  <si>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</si>
  <si>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</si>
  <si>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</si>
  <si>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</si>
  <si>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</si>
  <si>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</si>
  <si>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</si>
  <si>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</si>
  <si>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</si>
  <si>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</si>
  <si>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</si>
  <si>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</si>
  <si>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</si>
  <si>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</si>
  <si>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</si>
  <si>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</si>
  <si>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</si>
  <si>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</si>
  <si>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</si>
  <si>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</si>
  <si>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</si>
  <si>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</si>
  <si>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</si>
  <si>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</si>
  <si>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</si>
  <si>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</si>
  <si>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</si>
  <si>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</si>
  <si>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</si>
  <si>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</si>
  <si>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</si>
  <si>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</si>
  <si>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</si>
  <si>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</si>
  <si>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</si>
  <si>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</si>
  <si>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</si>
  <si>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</si>
  <si>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</si>
  <si>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</si>
  <si>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</si>
  <si>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</si>
  <si>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</si>
  <si>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</si>
  <si>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</si>
  <si>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</si>
  <si>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</si>
  <si>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</si>
  <si>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</si>
  <si>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</si>
  <si>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</si>
  <si>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</si>
  <si>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</si>
  <si>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</si>
  <si>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</si>
  <si>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</si>
  <si>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</si>
  <si>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</si>
  <si>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</si>
  <si>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</si>
  <si>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</si>
  <si>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</si>
  <si>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</si>
  <si>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</si>
  <si>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</si>
  <si>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</si>
  <si>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</si>
  <si>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</si>
  <si>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</si>
  <si>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</si>
  <si>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</si>
  <si>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</si>
  <si>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</si>
  <si>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</si>
  <si>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</si>
  <si>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</si>
  <si>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</si>
  <si>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</si>
  <si>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</si>
  <si>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</si>
  <si>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</si>
  <si>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</si>
  <si>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</si>
  <si>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</si>
  <si>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</si>
  <si>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</si>
  <si>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</si>
  <si>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</si>
  <si>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</si>
  <si>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</si>
  <si>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</si>
  <si>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</si>
  <si>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</si>
  <si>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</si>
  <si>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</si>
  <si>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</si>
  <si>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</si>
  <si>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</si>
  <si>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</si>
  <si>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</si>
  <si>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</si>
  <si>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</si>
  <si>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</si>
  <si>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</si>
  <si>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</si>
  <si>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</si>
  <si>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</si>
  <si>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</si>
  <si>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</si>
  <si>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</si>
  <si>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</si>
  <si>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</si>
  <si>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</si>
  <si>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</si>
  <si>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</si>
  <si>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</si>
  <si>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</si>
  <si>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</si>
  <si>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</si>
  <si>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</si>
  <si>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</si>
  <si>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</si>
  <si>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</si>
  <si>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</si>
  <si>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</si>
  <si>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</si>
  <si>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</si>
  <si>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</si>
  <si>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</si>
  <si>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</si>
  <si>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</si>
  <si>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</si>
  <si>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</si>
  <si>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</si>
  <si>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</si>
  <si>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</si>
  <si>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</si>
  <si>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</si>
  <si>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</si>
  <si>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</si>
  <si>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</si>
  <si>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</si>
  <si>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</si>
  <si>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</si>
  <si>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</si>
  <si>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</si>
  <si>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</si>
  <si>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</si>
  <si>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</si>
  <si>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</si>
  <si>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</si>
  <si>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</si>
  <si>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</si>
  <si>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</si>
  <si>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</si>
  <si>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</si>
  <si>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</si>
  <si>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</si>
  <si>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</si>
  <si>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</si>
  <si>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</si>
  <si>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</si>
  <si>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</si>
  <si>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</si>
  <si>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</si>
  <si>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</si>
  <si>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</si>
  <si>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</si>
  <si>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</si>
  <si>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</si>
  <si>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</si>
  <si>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</si>
  <si>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</si>
  <si>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</si>
  <si>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</si>
  <si>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</si>
  <si>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</si>
  <si>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</si>
  <si>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</si>
  <si>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</si>
  <si>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</si>
  <si>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</si>
  <si>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</si>
  <si>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</si>
  <si>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</si>
  <si>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</si>
  <si>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</si>
  <si>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</si>
  <si>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</si>
  <si>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</si>
  <si>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</si>
  <si>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</si>
  <si>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</si>
  <si>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</si>
  <si>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</si>
  <si>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</si>
  <si>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</si>
  <si>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</si>
  <si>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</si>
  <si>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</si>
  <si>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</si>
  <si>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</si>
  <si>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</si>
  <si>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</si>
  <si>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</si>
  <si>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</si>
  <si>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</si>
  <si>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</si>
  <si>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</si>
  <si>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</si>
  <si>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</si>
  <si>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</si>
  <si>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</si>
  <si>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</si>
  <si>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</si>
  <si>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</si>
  <si>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</si>
  <si>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</si>
  <si>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</si>
  <si>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</si>
  <si>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</si>
  <si>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</si>
  <si>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</si>
  <si>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</si>
  <si>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</si>
  <si>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</si>
  <si>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</si>
  <si>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</si>
  <si>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</si>
  <si>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</si>
  <si>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</si>
  <si>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</si>
  <si>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</si>
  <si>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</si>
  <si>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</si>
  <si>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</si>
  <si>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</si>
  <si>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</si>
  <si>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</si>
  <si>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</si>
  <si>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</si>
  <si>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</si>
  <si>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</si>
  <si>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</si>
  <si>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</si>
  <si>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</si>
  <si>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</si>
  <si>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</si>
  <si>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</si>
  <si>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</si>
  <si>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</si>
  <si>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</si>
  <si>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</si>
  <si>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</si>
  <si>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</si>
  <si>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</si>
  <si>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</si>
  <si>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</si>
  <si>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</si>
  <si>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</si>
  <si>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</si>
  <si>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</si>
  <si>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</si>
  <si>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</si>
  <si>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</si>
  <si>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</si>
  <si>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</si>
  <si>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</si>
  <si>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</si>
  <si>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</si>
  <si>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</si>
  <si>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</si>
  <si>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</si>
  <si>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</si>
  <si>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</si>
  <si>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</si>
  <si>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</si>
  <si>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</si>
  <si>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</si>
  <si>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</si>
  <si>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</si>
  <si>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</si>
  <si>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</si>
  <si>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</si>
  <si>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</si>
  <si>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</si>
  <si>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</si>
  <si>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</si>
  <si>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</si>
  <si>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</si>
  <si>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</si>
  <si>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</si>
  <si>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</si>
  <si>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</si>
  <si>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</si>
  <si>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</si>
  <si>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</si>
  <si>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</si>
  <si>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</si>
  <si>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</si>
  <si>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</si>
  <si>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</si>
  <si>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</si>
  <si>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</si>
  <si>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</si>
  <si>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</si>
  <si>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</si>
  <si>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</si>
  <si>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</si>
  <si>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</si>
  <si>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</si>
  <si>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</si>
  <si>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</si>
  <si>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</si>
  <si>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</si>
  <si>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</si>
  <si>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</si>
  <si>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</si>
  <si>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</si>
  <si>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</si>
  <si>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</si>
  <si>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</si>
  <si>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</si>
  <si>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</si>
  <si>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</si>
  <si>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</si>
  <si>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</si>
  <si>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</si>
  <si>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</si>
  <si>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</si>
  <si>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</si>
  <si>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</si>
  <si>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</si>
  <si>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</si>
  <si>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</si>
  <si>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</si>
  <si>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</si>
  <si>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</si>
  <si>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</si>
  <si>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</si>
  <si>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</si>
  <si>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</si>
  <si>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</si>
  <si>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</si>
  <si>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</si>
  <si>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</si>
  <si>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</si>
  <si>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</si>
  <si>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</si>
  <si>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</si>
  <si>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</si>
  <si>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</si>
  <si>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</si>
  <si>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</si>
  <si>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</si>
  <si>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</si>
  <si>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</si>
  <si>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</si>
  <si>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</si>
  <si>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</si>
  <si>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</si>
  <si>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</si>
  <si>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</si>
  <si>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</si>
  <si>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</si>
  <si>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</si>
  <si>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</si>
  <si>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</si>
  <si>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</si>
  <si>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</si>
  <si>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</si>
  <si>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</si>
  <si>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</si>
  <si>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</si>
  <si>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</si>
  <si>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</si>
  <si>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</si>
  <si>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</si>
  <si>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</si>
  <si>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</si>
  <si>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</si>
  <si>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</si>
  <si>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</si>
  <si>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</si>
  <si>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</si>
  <si>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</si>
  <si>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</si>
  <si>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</si>
  <si>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</si>
  <si>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</si>
  <si>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</si>
  <si>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</si>
  <si>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</si>
  <si>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</si>
  <si>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</si>
  <si>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</si>
  <si>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</si>
  <si>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</si>
  <si>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</si>
  <si>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</si>
  <si>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</si>
  <si>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</si>
  <si>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</si>
  <si>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</si>
  <si>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</si>
  <si>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</si>
  <si>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</si>
  <si>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</si>
  <si>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</si>
  <si>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</si>
  <si>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</si>
  <si>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</si>
  <si>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</si>
  <si>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</si>
  <si>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</si>
  <si>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</si>
  <si>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</si>
  <si>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</si>
  <si>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</si>
  <si>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</si>
  <si>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</si>
  <si>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</si>
  <si>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</si>
  <si>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</si>
  <si>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</si>
  <si>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</si>
  <si>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</si>
  <si>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</si>
  <si>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</si>
  <si>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</si>
  <si>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</si>
  <si>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</si>
  <si>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</si>
  <si>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</si>
  <si>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</si>
  <si>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</si>
  <si>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</si>
  <si>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</si>
  <si>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</si>
  <si>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</si>
  <si>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</si>
  <si>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</si>
  <si>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</si>
  <si>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</si>
  <si>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</si>
  <si>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</si>
  <si>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</si>
  <si>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</si>
  <si>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</si>
  <si>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</si>
  <si>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</si>
  <si>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</si>
  <si>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</si>
  <si>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</si>
  <si>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</si>
  <si>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</si>
  <si>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</si>
  <si>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</si>
  <si>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</si>
  <si>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</si>
  <si>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</si>
  <si>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</si>
  <si>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</si>
  <si>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</si>
  <si>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</si>
  <si>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</si>
  <si>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</si>
  <si>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</si>
  <si>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</si>
  <si>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</si>
  <si>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</si>
  <si>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</si>
  <si>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</si>
  <si>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</si>
  <si>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</si>
  <si>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</si>
  <si>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</si>
  <si>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</si>
  <si>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</si>
  <si>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</si>
  <si>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</si>
  <si>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</si>
  <si>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</si>
  <si>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</si>
  <si>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</si>
  <si>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</si>
  <si>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</si>
  <si>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</si>
  <si>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</si>
  <si>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</si>
  <si>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</si>
  <si>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</si>
  <si>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</si>
  <si>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</si>
  <si>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</si>
  <si>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</si>
  <si>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</si>
  <si>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</si>
  <si>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</si>
  <si>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</si>
  <si>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</si>
  <si>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</si>
  <si>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</si>
  <si>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</si>
  <si>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</si>
  <si>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</si>
  <si>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</si>
  <si>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</si>
  <si>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</si>
  <si>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</si>
  <si>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</si>
  <si>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</si>
  <si>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</si>
  <si>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</si>
  <si>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</si>
  <si>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</si>
  <si>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</si>
  <si>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</si>
  <si>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</si>
  <si>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</si>
  <si>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</si>
  <si>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</si>
  <si>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</si>
  <si>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</si>
  <si>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</si>
  <si>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</si>
  <si>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</si>
  <si>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</si>
  <si>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</si>
  <si>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</si>
  <si>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</si>
  <si>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</si>
  <si>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</si>
  <si>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</si>
  <si>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</si>
  <si>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</si>
  <si>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</si>
  <si>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</si>
  <si>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</si>
  <si>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</si>
  <si>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</si>
  <si>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</si>
  <si>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</si>
  <si>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</si>
  <si>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</si>
  <si>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</si>
  <si>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</si>
  <si>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</si>
  <si>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</si>
  <si>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</si>
  <si>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</si>
  <si>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</si>
  <si>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</si>
  <si>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</si>
  <si>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</si>
  <si>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</si>
  <si>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</si>
  <si>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</si>
  <si>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</si>
  <si>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</si>
  <si>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</si>
  <si>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</si>
  <si>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</si>
  <si>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</si>
  <si>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</si>
  <si>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</si>
  <si>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</si>
  <si>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</si>
  <si>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</si>
  <si>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</si>
  <si>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</si>
  <si>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</si>
  <si>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</si>
  <si>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</si>
  <si>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</si>
  <si>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</si>
  <si>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</si>
  <si>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</si>
  <si>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</si>
  <si>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</si>
  <si>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</si>
  <si>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</si>
  <si>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</si>
  <si>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</si>
  <si>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</si>
  <si>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</si>
  <si>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</si>
  <si>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</si>
  <si>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</si>
  <si>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</si>
  <si>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</si>
  <si>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</si>
  <si>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</si>
  <si>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</si>
  <si>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</si>
  <si>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</si>
  <si>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</si>
  <si>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</si>
  <si>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</si>
  <si>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</si>
  <si>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</si>
  <si>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</si>
  <si>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</si>
  <si>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</si>
  <si>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</si>
  <si>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</si>
  <si>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</si>
  <si>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</si>
  <si>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</si>
  <si>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</si>
  <si>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</si>
  <si>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</si>
  <si>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</si>
  <si>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</si>
  <si>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</si>
  <si>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</si>
  <si>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</si>
  <si>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</si>
  <si>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</si>
  <si>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</si>
  <si>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</si>
  <si>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</si>
  <si>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</si>
  <si>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</si>
  <si>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</si>
  <si>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</si>
  <si>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</si>
  <si>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</si>
  <si>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</si>
  <si>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</si>
  <si>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</si>
  <si>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</si>
  <si>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</si>
  <si>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</si>
  <si>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</si>
  <si>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</si>
  <si>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</si>
  <si>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</si>
  <si>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</si>
  <si>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</si>
  <si>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</si>
  <si>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</si>
  <si>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</si>
  <si>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</si>
  <si>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</si>
  <si>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</si>
  <si>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</si>
  <si>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</si>
  <si>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</si>
  <si>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</si>
  <si>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</si>
  <si>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</si>
  <si>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</si>
  <si>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</si>
  <si>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</si>
  <si>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</si>
  <si>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</si>
  <si>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</si>
  <si>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</si>
  <si>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</si>
  <si>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</si>
  <si>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</si>
  <si>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</si>
  <si>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</si>
  <si>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</si>
  <si>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</si>
  <si>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</si>
  <si>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</si>
  <si>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</si>
  <si>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</si>
  <si>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</si>
  <si>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</si>
  <si>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</si>
  <si>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</si>
  <si>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</si>
  <si>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</si>
  <si>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</si>
  <si>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</si>
  <si>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</si>
  <si>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</si>
  <si>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</si>
  <si>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</si>
  <si>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</si>
  <si>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</si>
  <si>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</si>
  <si>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</si>
  <si>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</si>
  <si>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</si>
  <si>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</si>
  <si>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</si>
  <si>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</si>
  <si>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</si>
  <si>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</si>
  <si>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</si>
  <si>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</si>
  <si>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</si>
  <si>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</si>
  <si>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</si>
  <si>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</si>
  <si>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</si>
  <si>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</si>
  <si>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</si>
  <si>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</si>
  <si>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</si>
  <si>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</si>
  <si>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</si>
  <si>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</si>
  <si>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</si>
  <si>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</si>
  <si>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</si>
  <si>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</si>
  <si>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</si>
  <si>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</si>
  <si>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</si>
  <si>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</si>
  <si>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</si>
  <si>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</si>
  <si>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</si>
  <si>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</si>
  <si>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</si>
  <si>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</si>
  <si>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</si>
  <si>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</si>
  <si>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</si>
  <si>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</si>
  <si>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</si>
  <si>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</si>
  <si>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</si>
  <si>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</si>
  <si>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</si>
  <si>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</si>
  <si>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</si>
  <si>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</si>
  <si>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</si>
  <si>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</si>
  <si>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</si>
  <si>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</si>
  <si>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</si>
  <si>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</si>
  <si>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</si>
  <si>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</si>
  <si>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</si>
  <si>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</si>
  <si>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</si>
  <si>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</si>
  <si>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</si>
  <si>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</si>
  <si>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</si>
  <si>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</si>
  <si>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</si>
  <si>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</si>
  <si>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</si>
  <si>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</si>
  <si>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</si>
  <si>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</si>
  <si>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</si>
  <si>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</si>
  <si>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</si>
  <si>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</si>
  <si>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</si>
  <si>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</si>
  <si>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</si>
  <si>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</si>
  <si>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</si>
  <si>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</si>
  <si>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</si>
  <si>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</si>
  <si>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</si>
  <si>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</si>
  <si>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</si>
  <si>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</si>
  <si>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</si>
  <si>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</si>
  <si>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</si>
  <si>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</si>
  <si>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</si>
  <si>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</si>
  <si>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</si>
  <si>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</si>
  <si>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</si>
  <si>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</si>
  <si>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</si>
  <si>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</si>
  <si>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</si>
  <si>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</si>
  <si>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</si>
  <si>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</si>
  <si>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</si>
  <si>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</si>
  <si>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</si>
  <si>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</si>
  <si>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</si>
  <si>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</si>
  <si>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</si>
  <si>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</si>
  <si>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</si>
  <si>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</si>
  <si>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</si>
  <si>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</si>
  <si>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</si>
  <si>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</si>
  <si>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</si>
  <si>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</si>
  <si>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</si>
  <si>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</si>
  <si>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</si>
  <si>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</si>
  <si>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</si>
  <si>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</si>
  <si>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</si>
  <si>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</si>
  <si>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</si>
  <si>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</si>
  <si>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</si>
  <si>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</si>
  <si>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</si>
  <si>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</si>
  <si>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</si>
  <si>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</si>
  <si>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</si>
  <si>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</si>
  <si>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</si>
  <si>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</si>
  <si>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</si>
  <si>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</si>
  <si>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</si>
  <si>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</si>
  <si>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</si>
  <si>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</si>
  <si>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</si>
  <si>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</si>
  <si>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</si>
  <si>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</si>
  <si>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</si>
  <si>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</si>
  <si>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</si>
  <si>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</si>
  <si>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</si>
  <si>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</si>
  <si>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</si>
  <si>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</si>
  <si>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</si>
  <si>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</si>
  <si>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</si>
  <si>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</si>
  <si>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</si>
  <si>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</si>
  <si>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</si>
  <si>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</si>
  <si>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</si>
  <si>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</si>
  <si>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</si>
  <si>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</si>
  <si>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</si>
  <si>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</si>
  <si>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</si>
  <si>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</si>
  <si>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</si>
  <si>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</si>
  <si>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</si>
  <si>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</si>
  <si>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</si>
  <si>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</si>
  <si>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</si>
  <si>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</si>
  <si>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</si>
  <si>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</si>
  <si>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</si>
  <si>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</si>
  <si>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</si>
  <si>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</si>
  <si>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</si>
  <si>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</si>
  <si>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</si>
  <si>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</si>
  <si>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</si>
  <si>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</si>
  <si>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</si>
  <si>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</si>
  <si>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</si>
  <si>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</si>
  <si>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</si>
  <si>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</si>
  <si>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</si>
  <si>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</si>
  <si>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</si>
  <si>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</si>
  <si>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</si>
  <si>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</si>
  <si>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</si>
  <si>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</si>
  <si>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</si>
  <si>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</si>
  <si>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</si>
  <si>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</si>
  <si>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</si>
  <si>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</si>
  <si>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</si>
  <si>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</si>
  <si>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</si>
  <si>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</si>
  <si>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</si>
  <si>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</si>
  <si>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</si>
  <si>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</si>
  <si>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</si>
  <si>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</si>
  <si>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</si>
  <si>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</si>
  <si>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</si>
  <si>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</si>
  <si>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</si>
  <si>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</si>
  <si>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</si>
  <si>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</si>
  <si>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</si>
  <si>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</si>
  <si>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</si>
  <si>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</si>
  <si>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</si>
  <si>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</si>
  <si>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</si>
  <si>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</si>
  <si>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</si>
  <si>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</si>
  <si>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</si>
  <si>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</si>
  <si>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</si>
  <si>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</si>
  <si>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</si>
  <si>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</si>
  <si>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</si>
  <si>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</si>
  <si>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</si>
  <si>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</si>
  <si>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</si>
  <si>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</si>
  <si>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</si>
  <si>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</si>
  <si>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</si>
  <si>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</si>
  <si>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</si>
  <si>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</si>
  <si>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</si>
  <si>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</si>
  <si>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</si>
  <si>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</si>
  <si>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</si>
  <si>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</si>
  <si>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</si>
  <si>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</si>
  <si>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</si>
  <si>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</si>
  <si>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</si>
  <si>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</si>
  <si>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</si>
  <si>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</si>
  <si>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</si>
  <si>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</si>
  <si>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</si>
  <si>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</si>
  <si>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</si>
  <si>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</si>
  <si>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</si>
  <si>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</si>
  <si>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</si>
  <si>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</si>
  <si>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</si>
  <si>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</si>
  <si>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</si>
  <si>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</si>
  <si>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</si>
  <si>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</si>
  <si>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</si>
  <si>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</si>
  <si>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</si>
  <si>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</si>
  <si>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</si>
  <si>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</si>
  <si>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</si>
  <si>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</si>
  <si>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</si>
  <si>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</si>
  <si>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</si>
  <si>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</si>
  <si>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</si>
  <si>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</si>
  <si>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</si>
  <si>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</si>
  <si>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</si>
  <si>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</si>
  <si>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</si>
  <si>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</si>
  <si>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</si>
  <si>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</si>
  <si>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</si>
  <si>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</si>
  <si>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</si>
  <si>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</si>
  <si>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</si>
  <si>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</si>
  <si>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</si>
  <si>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</si>
  <si>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</si>
  <si>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</si>
  <si>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</si>
  <si>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</si>
  <si>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</si>
  <si>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</si>
  <si>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</si>
  <si>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</si>
  <si>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</si>
  <si>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</si>
  <si>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</si>
  <si>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</si>
  <si>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</si>
  <si>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</si>
  <si>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</si>
  <si>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</si>
  <si>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</si>
  <si>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</si>
  <si>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</si>
  <si>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</si>
  <si>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</si>
  <si>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</si>
  <si>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</si>
  <si>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</si>
  <si>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</si>
  <si>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</si>
  <si>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</si>
  <si>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</si>
  <si>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</si>
  <si>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</si>
  <si>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</si>
  <si>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</si>
  <si>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</si>
  <si>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</si>
  <si>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</si>
  <si>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</si>
  <si>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</si>
  <si>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</si>
  <si>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</si>
  <si>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</si>
  <si>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</si>
  <si>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</si>
  <si>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</si>
  <si>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</si>
  <si>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</si>
  <si>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</si>
  <si>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</si>
  <si>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</si>
  <si>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</si>
  <si>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</si>
  <si>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</si>
  <si>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</si>
  <si>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</si>
  <si>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</si>
  <si>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</si>
  <si>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</si>
  <si>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</si>
  <si>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</si>
  <si>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</si>
  <si>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</si>
  <si>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</si>
  <si>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</si>
  <si>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</si>
  <si>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</si>
  <si>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</si>
  <si>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</si>
  <si>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</si>
  <si>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</si>
  <si>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</si>
  <si>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</si>
  <si>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</si>
  <si>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</si>
  <si>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</si>
  <si>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</si>
  <si>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</si>
  <si>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</si>
  <si>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</si>
  <si>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</si>
  <si>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</si>
  <si>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</si>
  <si>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</si>
  <si>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</si>
  <si>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</si>
  <si>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</si>
  <si>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</si>
  <si>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</si>
  <si>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</si>
  <si>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</si>
  <si>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</si>
  <si>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</si>
  <si>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</si>
  <si>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</si>
  <si>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</si>
  <si>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</si>
  <si>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</si>
  <si>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</si>
  <si>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</si>
  <si>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</si>
  <si>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</si>
  <si>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</si>
  <si>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</si>
  <si>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</si>
  <si>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</si>
  <si>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</si>
  <si>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</si>
  <si>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</si>
  <si>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</si>
  <si>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</si>
  <si>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</si>
  <si>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</si>
  <si>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</si>
  <si>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</si>
  <si>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</si>
  <si>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</si>
  <si>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</si>
  <si>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</si>
  <si>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</si>
  <si>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</si>
  <si>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</si>
  <si>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</si>
  <si>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</si>
  <si>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</si>
  <si>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</si>
  <si>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</si>
  <si>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</si>
  <si>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</si>
  <si>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</si>
  <si>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</si>
  <si>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</si>
  <si>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</si>
  <si>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</si>
  <si>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</si>
  <si>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</si>
  <si>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</si>
  <si>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</si>
  <si>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</si>
  <si>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</si>
  <si>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</si>
  <si>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</si>
  <si>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</si>
  <si>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</si>
  <si>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</si>
  <si>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</si>
  <si>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</si>
  <si>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</si>
  <si>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</si>
  <si>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</si>
  <si>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</si>
  <si>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</si>
  <si>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</si>
  <si>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</si>
  <si>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</si>
  <si>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</si>
  <si>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</si>
  <si>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</si>
  <si>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</si>
  <si>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</si>
  <si>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</si>
  <si>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</si>
  <si>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</si>
  <si>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</si>
  <si>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</si>
  <si>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</si>
  <si>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</si>
  <si>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</si>
  <si>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</si>
  <si>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</si>
  <si>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</si>
  <si>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</si>
  <si>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</si>
  <si>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</si>
  <si>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</si>
  <si>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</si>
  <si>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</si>
  <si>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</si>
  <si>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</si>
  <si>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</si>
  <si>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</si>
  <si>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</si>
  <si>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</si>
  <si>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</si>
  <si>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</si>
  <si>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</si>
  <si>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</si>
  <si>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</si>
  <si>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</si>
  <si>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</si>
  <si>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</si>
  <si>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</si>
  <si>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</si>
  <si>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</si>
  <si>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</si>
  <si>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</si>
  <si>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</si>
  <si>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</si>
  <si>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</si>
  <si>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</si>
  <si>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</si>
  <si>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</si>
  <si>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</si>
  <si>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</si>
  <si>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</si>
  <si>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</si>
  <si>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</si>
  <si>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</si>
  <si>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</si>
  <si>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</si>
  <si>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</si>
  <si>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</si>
  <si>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</si>
  <si>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</si>
  <si>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</si>
  <si>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</si>
  <si>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</si>
  <si>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</si>
  <si>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</si>
  <si>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</si>
  <si>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</si>
  <si>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</si>
  <si>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</si>
  <si>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</si>
  <si>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</si>
  <si>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</si>
  <si>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</si>
  <si>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</si>
  <si>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</si>
  <si>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</si>
  <si>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</si>
  <si>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</si>
  <si>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</si>
  <si>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</si>
  <si>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</si>
  <si>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</si>
  <si>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</si>
  <si>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</si>
  <si>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</si>
  <si>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</si>
  <si>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</si>
  <si>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</si>
  <si>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</si>
  <si>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</si>
  <si>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</si>
  <si>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</si>
  <si>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</si>
  <si>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</si>
  <si>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</si>
  <si>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</si>
  <si>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</si>
  <si>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</si>
  <si>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</si>
  <si>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</si>
  <si>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</si>
  <si>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</si>
  <si>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</si>
  <si>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</si>
  <si>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</si>
  <si>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</si>
  <si>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</si>
  <si>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</si>
  <si>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</si>
  <si>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</si>
  <si>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</si>
  <si>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</si>
  <si>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</si>
  <si>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</si>
  <si>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</si>
  <si>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</si>
  <si>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</si>
  <si>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</si>
  <si>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</si>
  <si>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</si>
  <si>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</si>
  <si>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</si>
  <si>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</si>
  <si>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</si>
  <si>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</si>
  <si>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</si>
  <si>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</si>
  <si>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</si>
  <si>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</si>
  <si>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</si>
  <si>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</si>
  <si>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</si>
  <si>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</si>
  <si>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</si>
  <si>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</si>
  <si>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</si>
  <si>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</si>
  <si>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</si>
  <si>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</si>
  <si>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</si>
  <si>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</si>
  <si>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</si>
  <si>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</si>
  <si>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</si>
  <si>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</si>
  <si>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</si>
  <si>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</si>
  <si>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</si>
  <si>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</si>
  <si>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</si>
  <si>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</si>
  <si>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</si>
  <si>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</si>
  <si>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</si>
  <si>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</si>
  <si>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</si>
  <si>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</si>
  <si>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</si>
  <si>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</si>
  <si>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</si>
  <si>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</si>
  <si>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</si>
  <si>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</si>
  <si>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</si>
  <si>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</si>
  <si>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</si>
  <si>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</si>
  <si>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</si>
  <si>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</si>
  <si>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</si>
  <si>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</si>
  <si>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</si>
  <si>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</si>
  <si>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</si>
  <si>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</si>
  <si>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</si>
  <si>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</si>
  <si>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</si>
  <si>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</si>
  <si>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</si>
  <si>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</si>
  <si>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</si>
  <si>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</si>
  <si>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</si>
  <si>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</si>
  <si>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</si>
  <si>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</si>
  <si>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</si>
  <si>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</si>
  <si>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</si>
  <si>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</si>
  <si>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</si>
  <si>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</si>
  <si>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</si>
  <si>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</si>
  <si>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</si>
  <si>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</si>
  <si>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</si>
  <si>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</si>
  <si>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</si>
  <si>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</si>
  <si>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</si>
  <si>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</si>
  <si>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</si>
  <si>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</si>
  <si>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</si>
  <si>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</si>
  <si>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</si>
  <si>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</si>
  <si>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</si>
  <si>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</si>
  <si>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</si>
  <si>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</si>
  <si>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</si>
  <si>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</si>
  <si>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</si>
  <si>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</si>
  <si>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</si>
  <si>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</si>
  <si>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</si>
  <si>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</si>
  <si>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</si>
  <si>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</si>
  <si>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</si>
  <si>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</si>
  <si>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</si>
  <si>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</si>
  <si>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</si>
  <si>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</si>
  <si>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</si>
  <si>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</si>
  <si>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</si>
  <si>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</si>
  <si>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</si>
  <si>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</si>
  <si>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</si>
  <si>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</si>
  <si>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</si>
  <si>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</si>
  <si>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</si>
  <si>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</si>
  <si>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</si>
  <si>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</si>
  <si>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</si>
  <si>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</si>
  <si>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</si>
  <si>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</si>
  <si>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</si>
  <si>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</si>
  <si>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</si>
  <si>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</si>
  <si>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</si>
  <si>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</si>
  <si>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</si>
  <si>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</si>
  <si>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</si>
  <si>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</si>
  <si>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</si>
  <si>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</si>
  <si>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</si>
  <si>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</si>
  <si>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</si>
  <si>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</si>
  <si>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</si>
  <si>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</si>
  <si>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</si>
  <si>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</si>
  <si>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</si>
  <si>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</si>
  <si>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</si>
  <si>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</si>
  <si>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</si>
  <si>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</si>
  <si>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</si>
  <si>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</si>
  <si>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</si>
  <si>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</si>
  <si>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</si>
  <si>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</si>
  <si>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</si>
  <si>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</si>
  <si>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</si>
  <si>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</si>
  <si>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</si>
  <si>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</si>
  <si>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</si>
  <si>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</si>
  <si>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</si>
  <si>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</si>
  <si>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</si>
  <si>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</si>
  <si>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</si>
  <si>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</si>
  <si>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</si>
  <si>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</si>
  <si>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</si>
  <si>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</si>
  <si>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</si>
  <si>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</si>
  <si>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</si>
  <si>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</si>
  <si>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</si>
  <si>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</si>
  <si>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</si>
  <si>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</si>
  <si>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</si>
  <si>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</si>
  <si>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</si>
  <si>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</si>
  <si>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</si>
  <si>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</si>
  <si>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</si>
  <si>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</si>
  <si>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</si>
  <si>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</si>
  <si>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</si>
  <si>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</si>
  <si>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</si>
  <si>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</si>
  <si>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</si>
  <si>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</si>
  <si>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</si>
  <si>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</si>
  <si>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</si>
  <si>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</si>
  <si>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</si>
  <si>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</si>
  <si>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</si>
  <si>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</si>
  <si>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</si>
  <si>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</si>
  <si>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</si>
  <si>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</si>
  <si>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</si>
  <si>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</si>
  <si>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</si>
  <si>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</si>
  <si>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</si>
  <si>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</si>
  <si>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</si>
  <si>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</si>
  <si>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</si>
  <si>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</si>
  <si>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</si>
  <si>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</si>
  <si>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</si>
  <si>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</si>
  <si>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</si>
  <si>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</si>
  <si>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</si>
  <si>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</si>
  <si>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</si>
  <si>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</si>
  <si>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</si>
  <si>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</si>
  <si>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</si>
  <si>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</si>
  <si>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</si>
  <si>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</si>
  <si>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</si>
  <si>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</si>
  <si>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</si>
  <si>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</si>
  <si>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</si>
  <si>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</si>
  <si>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</si>
  <si>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</si>
  <si>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</si>
  <si>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</si>
  <si>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</si>
  <si>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</si>
  <si>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</si>
  <si>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</si>
  <si>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</si>
  <si>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</si>
  <si>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</si>
  <si>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</si>
  <si>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</si>
  <si>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</si>
  <si>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</si>
  <si>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</si>
  <si>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</si>
  <si>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</si>
  <si>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</si>
  <si>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</si>
  <si>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</si>
  <si>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</si>
  <si>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</si>
  <si>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</si>
  <si>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</si>
  <si>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</si>
  <si>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</si>
  <si>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</si>
  <si>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</si>
  <si>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</si>
  <si>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</si>
  <si>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</si>
  <si>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</si>
  <si>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</si>
  <si>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</si>
  <si>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</si>
  <si>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</si>
  <si>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</si>
  <si>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</si>
  <si>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</si>
  <si>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</si>
  <si>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</si>
  <si>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</si>
  <si>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</si>
  <si>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</si>
  <si>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</si>
  <si>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</si>
  <si>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</si>
  <si>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</si>
  <si>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</si>
  <si>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</si>
  <si>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</si>
  <si>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</si>
  <si>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</si>
  <si>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</si>
  <si>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</si>
  <si>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</si>
  <si>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</si>
  <si>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</si>
  <si>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</si>
  <si>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</si>
  <si>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</si>
  <si>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</si>
  <si>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</si>
  <si>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</si>
  <si>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</si>
  <si>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</si>
  <si>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</si>
  <si>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</si>
  <si>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</si>
  <si>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</si>
  <si>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</si>
  <si>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</si>
  <si>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</si>
  <si>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</si>
  <si>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</si>
  <si>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</si>
  <si>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</si>
  <si>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</si>
  <si>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</si>
  <si>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</si>
  <si>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</si>
  <si>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</si>
  <si>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</si>
  <si>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</si>
  <si>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</si>
  <si>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</si>
  <si>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</si>
  <si>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</si>
  <si>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</si>
  <si>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</si>
  <si>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</si>
  <si>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</si>
  <si>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</si>
  <si>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</si>
  <si>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</si>
  <si>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</si>
  <si>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</si>
  <si>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</si>
  <si>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</si>
  <si>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</si>
  <si>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</si>
  <si>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</si>
  <si>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</si>
  <si>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</si>
  <si>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</si>
  <si>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</si>
  <si>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</si>
  <si>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</si>
  <si>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</si>
  <si>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</si>
  <si>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</si>
  <si>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</si>
  <si>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</si>
  <si>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</si>
  <si>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</si>
  <si>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</si>
  <si>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</si>
  <si>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</si>
  <si>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</si>
  <si>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</si>
  <si>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</si>
  <si>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</si>
  <si>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</si>
  <si>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</si>
  <si>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</si>
  <si>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</si>
  <si>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</si>
  <si>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</si>
  <si>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</si>
  <si>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</si>
  <si>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</si>
  <si>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</si>
  <si>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</si>
  <si>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</si>
  <si>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</si>
  <si>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</si>
  <si>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</si>
  <si>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</si>
  <si>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</si>
  <si>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</si>
  <si>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</si>
  <si>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</si>
  <si>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</si>
  <si>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</si>
  <si>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</si>
  <si>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</si>
  <si>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</si>
  <si>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</si>
  <si>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</si>
  <si>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</si>
  <si>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</si>
  <si>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</si>
  <si>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</si>
  <si>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</si>
  <si>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</si>
  <si>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</si>
  <si>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</si>
  <si>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</si>
  <si>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</si>
  <si>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</si>
  <si>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</si>
  <si>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</si>
  <si>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</si>
  <si>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</si>
  <si>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</si>
  <si>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</si>
  <si>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</si>
  <si>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</si>
  <si>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</si>
  <si>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</si>
  <si>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</si>
  <si>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</si>
  <si>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</si>
  <si>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</si>
  <si>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</si>
  <si>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</si>
  <si>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</si>
  <si>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</si>
  <si>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</si>
  <si>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</si>
  <si>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</si>
  <si>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</si>
  <si>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</si>
  <si>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</si>
  <si>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</si>
  <si>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</si>
  <si>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</si>
  <si>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</si>
  <si>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</si>
  <si>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</si>
  <si>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</si>
  <si>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</si>
  <si>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</si>
  <si>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</si>
  <si>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</si>
  <si>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</si>
  <si>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</si>
  <si>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</si>
  <si>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</si>
  <si>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</si>
  <si>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</si>
  <si>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</si>
  <si>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</si>
  <si>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</si>
  <si>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</si>
  <si>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</si>
  <si>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</si>
  <si>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</si>
  <si>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</si>
  <si>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</si>
  <si>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</si>
  <si>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</si>
  <si>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</si>
  <si>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</si>
  <si>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</si>
  <si>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</si>
  <si>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</si>
  <si>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</si>
  <si>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</si>
  <si>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</si>
  <si>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</si>
  <si>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</si>
  <si>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</si>
  <si>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</si>
  <si>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</si>
  <si>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</si>
  <si>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</si>
  <si>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</si>
  <si>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</si>
  <si>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</si>
  <si>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</si>
  <si>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</si>
  <si>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</si>
  <si>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</si>
  <si>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</si>
  <si>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</si>
  <si>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</si>
  <si>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</si>
  <si>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</si>
  <si>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</si>
  <si>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</si>
  <si>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</si>
  <si>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</si>
  <si>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</si>
  <si>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</si>
  <si>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</si>
  <si>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</si>
  <si>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</si>
  <si>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</si>
  <si>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</si>
  <si>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</si>
  <si>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</si>
  <si>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</si>
  <si>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</si>
  <si>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</si>
  <si>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</si>
  <si>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</si>
  <si>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</si>
  <si>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</si>
  <si>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</si>
  <si>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</si>
  <si>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</si>
  <si>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</si>
  <si>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</si>
  <si>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</si>
  <si>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</si>
  <si>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</si>
  <si>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</si>
  <si>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</si>
  <si>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</si>
  <si>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</si>
  <si>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</si>
  <si>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</si>
  <si>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</si>
  <si>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</si>
  <si>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</si>
  <si>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</si>
  <si>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</si>
  <si>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</si>
  <si>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</si>
  <si>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</si>
  <si>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</si>
  <si>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</si>
  <si>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</si>
  <si>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</si>
  <si>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</si>
  <si>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</si>
  <si>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</si>
  <si>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</si>
  <si>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</si>
  <si>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</si>
  <si>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</si>
  <si>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</si>
  <si>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</si>
  <si>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</si>
  <si>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</si>
  <si>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</si>
  <si>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</si>
  <si>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</si>
  <si>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</si>
  <si>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</si>
  <si>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</si>
  <si>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</si>
  <si>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</si>
  <si>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</si>
  <si>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</si>
  <si>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</si>
  <si>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</si>
  <si>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</si>
  <si>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</si>
  <si>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</si>
  <si>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</si>
  <si>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</si>
  <si>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</si>
  <si>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</si>
  <si>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</si>
  <si>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</si>
  <si>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</si>
  <si>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</si>
  <si>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</si>
  <si>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</si>
  <si>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</si>
  <si>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</si>
  <si>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</si>
  <si>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</si>
  <si>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</si>
  <si>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</si>
  <si>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</si>
  <si>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</si>
  <si>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</si>
  <si>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</si>
  <si>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</si>
  <si>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</si>
  <si>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</si>
  <si>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</si>
  <si>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</si>
  <si>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</si>
  <si>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</si>
  <si>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</si>
  <si>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</si>
  <si>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</si>
  <si>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</si>
  <si>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</si>
  <si>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</si>
  <si>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</si>
  <si>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</si>
  <si>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</si>
  <si>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</si>
  <si>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</si>
  <si>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</si>
  <si>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</si>
  <si>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</si>
  <si>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</si>
  <si>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</si>
  <si>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</si>
  <si>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</si>
  <si>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</si>
  <si>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</si>
  <si>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</si>
  <si>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</si>
  <si>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</si>
  <si>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</si>
  <si>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</si>
  <si>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</si>
  <si>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</si>
  <si>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</si>
  <si>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</si>
  <si>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</si>
  <si>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</si>
  <si>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</si>
  <si>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</si>
  <si>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</si>
  <si>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</si>
  <si>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</si>
  <si>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</si>
  <si>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</si>
  <si>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</si>
  <si>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</si>
  <si>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</si>
  <si>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</si>
  <si>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</si>
  <si>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</si>
  <si>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</si>
  <si>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</si>
  <si>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</si>
  <si>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</si>
  <si>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</si>
  <si>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</si>
  <si>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</si>
  <si>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</si>
  <si>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</si>
  <si>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</si>
  <si>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</si>
  <si>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</si>
  <si>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</si>
  <si>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</si>
  <si>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</si>
  <si>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</si>
  <si>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</si>
  <si>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</si>
  <si>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</si>
  <si>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</si>
  <si>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</si>
  <si>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</si>
  <si>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</si>
  <si>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</si>
  <si>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</si>
  <si>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</si>
  <si>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</si>
  <si>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</si>
  <si>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</si>
  <si>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</si>
  <si>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</si>
  <si>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</si>
  <si>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</si>
  <si>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</si>
  <si>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</si>
  <si>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</si>
  <si>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</si>
  <si>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</si>
  <si>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</si>
  <si>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</si>
  <si>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</si>
  <si>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</si>
  <si>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</si>
  <si>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</si>
  <si>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</si>
  <si>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</si>
  <si>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</si>
  <si>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</si>
  <si>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</si>
  <si>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</si>
  <si>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</si>
  <si>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</si>
  <si>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</si>
  <si>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</si>
  <si>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</si>
  <si>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</si>
  <si>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</si>
  <si>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</si>
  <si>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</si>
  <si>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</si>
  <si>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</si>
  <si>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</si>
  <si>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</si>
  <si>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</si>
  <si>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</si>
  <si>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</si>
  <si>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</si>
  <si>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</si>
  <si>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</si>
  <si>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</si>
  <si>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</si>
  <si>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</si>
  <si>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</si>
  <si>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</si>
  <si>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</si>
  <si>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</si>
  <si>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</si>
  <si>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</si>
  <si>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</si>
  <si>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</si>
  <si>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</si>
  <si>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</si>
  <si>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</si>
  <si>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</si>
  <si>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</si>
  <si>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</si>
  <si>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</si>
  <si>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</si>
  <si>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</si>
  <si>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</si>
  <si>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</si>
  <si>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</si>
  <si>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</si>
  <si>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</si>
  <si>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</si>
  <si>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</si>
  <si>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</si>
  <si>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</si>
  <si>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</si>
  <si>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</si>
  <si>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</si>
  <si>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</si>
  <si>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</si>
  <si>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</si>
  <si>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</si>
  <si>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</si>
  <si>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</si>
  <si>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</si>
  <si>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</si>
  <si>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</si>
  <si>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</si>
  <si>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</si>
  <si>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</si>
  <si>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</si>
  <si>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</si>
  <si>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</si>
  <si>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</si>
  <si>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</si>
  <si>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</si>
  <si>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</si>
  <si>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</si>
  <si>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</si>
  <si>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</si>
  <si>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</si>
  <si>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</si>
  <si>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</si>
  <si>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</si>
  <si>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</si>
  <si>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</si>
  <si>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</si>
  <si>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</si>
  <si>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</si>
  <si>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</si>
  <si>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</si>
  <si>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</si>
  <si>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</si>
  <si>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</si>
  <si>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</si>
  <si>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</si>
  <si>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</si>
  <si>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</si>
  <si>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</si>
  <si>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</si>
  <si>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</si>
  <si>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</si>
  <si>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</si>
  <si>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</si>
  <si>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</si>
  <si>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</si>
  <si>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</si>
  <si>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</si>
  <si>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</si>
  <si>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</si>
  <si>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</si>
  <si>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</si>
  <si>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</si>
  <si>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</si>
  <si>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</si>
  <si>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</si>
  <si>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</si>
  <si>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</si>
  <si>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</si>
  <si>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</si>
  <si>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</si>
  <si>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</si>
  <si>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</si>
  <si>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</si>
  <si>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</si>
  <si>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</si>
  <si>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</si>
  <si>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</si>
  <si>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</si>
  <si>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</si>
  <si>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</si>
  <si>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</si>
  <si>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</si>
  <si>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</si>
  <si>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</si>
  <si>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</si>
  <si>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</si>
  <si>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</si>
  <si>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</si>
  <si>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</si>
  <si>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</si>
  <si>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</si>
  <si>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</si>
  <si>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</si>
  <si>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</si>
  <si>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</si>
  <si>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</si>
  <si>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</si>
  <si>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</si>
  <si>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</si>
  <si>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</si>
  <si>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</si>
  <si>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</si>
  <si>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</si>
  <si>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</si>
  <si>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</si>
  <si>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</si>
  <si>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</si>
  <si>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</si>
  <si>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</si>
  <si>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</si>
  <si>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</si>
  <si>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</si>
  <si>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</si>
  <si>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</si>
  <si>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</si>
  <si>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</si>
  <si>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</si>
  <si>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</si>
  <si>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</si>
  <si>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</si>
  <si>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</si>
  <si>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</si>
  <si>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</si>
  <si>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</si>
  <si>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</si>
  <si>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</si>
  <si>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</si>
  <si>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</si>
  <si>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</si>
  <si>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</si>
  <si>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</si>
  <si>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</si>
  <si>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</si>
  <si>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</si>
  <si>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</si>
  <si>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</si>
  <si>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</si>
  <si>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</si>
  <si>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</si>
  <si>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</si>
  <si>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</si>
  <si>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</si>
  <si>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</si>
  <si>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</si>
  <si>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</si>
  <si>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</si>
  <si>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</si>
  <si>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</si>
  <si>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</si>
  <si>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</si>
  <si>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</si>
  <si>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</si>
  <si>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</si>
  <si>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</si>
  <si>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</si>
  <si>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</si>
  <si>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</si>
  <si>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</si>
  <si>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</si>
  <si>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</si>
  <si>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</si>
  <si>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</si>
  <si>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</si>
  <si>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</si>
  <si>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</si>
  <si>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</si>
  <si>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</si>
  <si>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</si>
  <si>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</si>
  <si>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</si>
  <si>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</si>
  <si>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</si>
  <si>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</si>
  <si>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</si>
  <si>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</si>
  <si>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</si>
  <si>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</si>
  <si>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</si>
  <si>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</si>
  <si>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</si>
  <si>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</si>
  <si>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</si>
  <si>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</si>
  <si>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</si>
  <si>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</si>
  <si>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</si>
  <si>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</si>
  <si>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</si>
  <si>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</si>
  <si>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</si>
  <si>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</si>
  <si>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</si>
  <si>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</si>
  <si>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</si>
  <si>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</si>
  <si>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</si>
  <si>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</si>
  <si>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</si>
  <si>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</si>
  <si>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</si>
  <si>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</si>
  <si>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</si>
  <si>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</si>
  <si>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</si>
  <si>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</si>
  <si>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</si>
  <si>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</si>
  <si>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</si>
  <si>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</si>
  <si>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</si>
  <si>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</si>
  <si>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</si>
  <si>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</si>
  <si>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</si>
  <si>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</si>
  <si>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</si>
  <si>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</si>
  <si>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</si>
  <si>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</si>
  <si>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</si>
  <si>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</si>
  <si>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</si>
  <si>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</si>
  <si>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</si>
  <si>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</si>
  <si>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</si>
  <si>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</si>
  <si>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</si>
  <si>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</si>
  <si>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</si>
  <si>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</si>
  <si>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</si>
  <si>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</si>
  <si>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</si>
  <si>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</si>
  <si>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</si>
  <si>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</si>
  <si>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</si>
  <si>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</si>
  <si>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</si>
  <si>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</si>
  <si>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</si>
  <si>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</si>
  <si>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</si>
  <si>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</si>
  <si>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</si>
  <si>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</si>
  <si>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</si>
  <si>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</si>
  <si>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</si>
  <si>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</si>
  <si>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</si>
  <si>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</si>
  <si>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</si>
  <si>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</si>
  <si>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</si>
  <si>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</si>
  <si>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</si>
  <si>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</si>
  <si>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</si>
  <si>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</si>
  <si>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</si>
  <si>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</si>
  <si>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</si>
  <si>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</si>
  <si>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</si>
  <si>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</si>
  <si>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</si>
  <si>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</si>
  <si>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</si>
  <si>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</si>
  <si>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</si>
  <si>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</si>
  <si>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</si>
  <si>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</si>
  <si>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</si>
  <si>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</si>
  <si>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</si>
  <si>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</si>
  <si>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</si>
  <si>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</si>
  <si>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</si>
  <si>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</si>
  <si>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</si>
  <si>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</si>
  <si>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</si>
  <si>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</si>
  <si>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</si>
  <si>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</si>
  <si>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</si>
  <si>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</si>
  <si>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</si>
  <si>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</si>
  <si>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</si>
  <si>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</si>
  <si>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</si>
  <si>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</si>
  <si>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</si>
  <si>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</si>
  <si>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</si>
  <si>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</si>
  <si>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</si>
  <si>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</si>
  <si>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</si>
  <si>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</si>
  <si>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</si>
  <si>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</si>
  <si>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</si>
  <si>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</si>
  <si>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</si>
  <si>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</si>
  <si>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</si>
  <si>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</si>
  <si>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</si>
  <si>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</si>
  <si>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</si>
  <si>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</si>
  <si>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</si>
  <si>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</si>
  <si>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</si>
  <si>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</si>
  <si>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</si>
  <si>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</si>
  <si>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</si>
  <si>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</si>
  <si>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</si>
  <si>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</si>
  <si>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</si>
  <si>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</si>
  <si>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</si>
  <si>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</si>
  <si>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</si>
  <si>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</si>
  <si>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</si>
  <si>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</si>
  <si>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</si>
  <si>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</si>
  <si>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</si>
  <si>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</si>
  <si>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</si>
  <si>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</si>
  <si>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</si>
  <si>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</si>
  <si>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</si>
  <si>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</si>
  <si>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</si>
  <si>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</si>
  <si>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</si>
  <si>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</si>
  <si>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</si>
  <si>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</si>
  <si>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</si>
  <si>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</si>
  <si>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</si>
  <si>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</si>
  <si>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</si>
  <si>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</si>
  <si>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</si>
  <si>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</si>
  <si>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</si>
  <si>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</si>
  <si>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</si>
  <si>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</si>
  <si>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</si>
  <si>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</si>
  <si>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</si>
  <si>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</si>
  <si>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</si>
  <si>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</si>
  <si>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</si>
  <si>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</si>
  <si>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</si>
  <si>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</si>
  <si>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</si>
  <si>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</si>
  <si>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</si>
  <si>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</si>
  <si>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</si>
  <si>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</si>
  <si>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</si>
  <si>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</si>
  <si>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</si>
  <si>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</si>
  <si>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</si>
  <si>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</si>
  <si>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</si>
  <si>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</si>
  <si>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</si>
  <si>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</si>
  <si>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</si>
  <si>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</si>
  <si>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</si>
  <si>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</si>
  <si>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</si>
  <si>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</si>
  <si>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</si>
  <si>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</si>
  <si>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</si>
  <si>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</si>
  <si>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</si>
  <si>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</si>
  <si>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</si>
  <si>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</si>
  <si>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</si>
  <si>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</si>
  <si>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</si>
  <si>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</si>
  <si>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</si>
  <si>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</si>
  <si>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</si>
  <si>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</si>
  <si>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</si>
  <si>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</si>
  <si>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</si>
  <si>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</si>
  <si>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</si>
  <si>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</si>
  <si>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</si>
  <si>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</si>
  <si>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</si>
  <si>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</si>
  <si>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</si>
  <si>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</si>
  <si>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</si>
  <si>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</si>
  <si>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</si>
  <si>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</si>
  <si>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</si>
  <si>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</si>
  <si>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</si>
  <si>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</si>
  <si>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</si>
  <si>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</si>
  <si>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</si>
  <si>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</si>
  <si>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</si>
  <si>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</si>
  <si>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</si>
  <si>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</si>
  <si>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</si>
  <si>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</si>
  <si>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</si>
  <si>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</si>
  <si>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</si>
  <si>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</si>
  <si>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</si>
  <si>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</si>
  <si>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</si>
  <si>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</si>
  <si>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</si>
  <si>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</si>
  <si>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</si>
  <si>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</si>
  <si>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</si>
  <si>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</si>
  <si>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</si>
  <si>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</si>
  <si>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</si>
  <si>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</si>
  <si>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</si>
  <si>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</si>
  <si>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</si>
  <si>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</si>
  <si>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</si>
  <si>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</si>
  <si>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</si>
  <si>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</si>
  <si>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</si>
  <si>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</si>
  <si>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</si>
  <si>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</si>
  <si>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</si>
  <si>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</si>
  <si>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</si>
  <si>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</si>
  <si>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</si>
  <si>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</si>
  <si>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</si>
  <si>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</si>
  <si>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</si>
  <si>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</si>
  <si>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</si>
  <si>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</si>
  <si>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</si>
  <si>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</si>
  <si>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</si>
  <si>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</si>
  <si>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</si>
  <si>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</si>
  <si>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</si>
  <si>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</si>
  <si>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</si>
  <si>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</si>
  <si>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</si>
  <si>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</si>
  <si>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</si>
  <si>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</si>
  <si>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</si>
  <si>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</si>
  <si>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</si>
  <si>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</si>
  <si>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</si>
  <si>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</si>
  <si>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</si>
  <si>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</si>
  <si>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</si>
  <si>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</si>
  <si>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</si>
  <si>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</si>
  <si>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</si>
  <si>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</si>
  <si>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</si>
  <si>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</si>
  <si>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</si>
  <si>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</si>
  <si>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</si>
  <si>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</si>
  <si>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</si>
  <si>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</si>
  <si>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</si>
  <si>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</si>
  <si>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</si>
  <si>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</si>
  <si>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</si>
  <si>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</si>
  <si>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</si>
  <si>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</si>
  <si>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</si>
  <si>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</si>
  <si>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</si>
  <si>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</si>
  <si>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</si>
  <si>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</si>
  <si>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</si>
  <si>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</si>
  <si>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</si>
  <si>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</si>
  <si>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</si>
  <si>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</si>
  <si>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</si>
  <si>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</si>
  <si>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</si>
  <si>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</si>
  <si>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</si>
  <si>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</si>
  <si>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</si>
  <si>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</si>
  <si>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</si>
  <si>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</si>
  <si>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</si>
  <si>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</si>
  <si>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</si>
  <si>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</si>
  <si>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</si>
  <si>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</si>
  <si>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</si>
  <si>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</si>
  <si>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</si>
  <si>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</si>
  <si>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</si>
  <si>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</si>
  <si>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</si>
  <si>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</si>
  <si>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</si>
  <si>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</si>
  <si>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</si>
  <si>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</si>
  <si>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</si>
  <si>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</si>
  <si>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</si>
  <si>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</si>
  <si>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</si>
  <si>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</si>
  <si>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</si>
  <si>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</si>
  <si>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</si>
  <si>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</si>
  <si>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</si>
  <si>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</si>
  <si>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</si>
  <si>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</si>
  <si>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</si>
  <si>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</si>
  <si>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</si>
  <si>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</si>
  <si>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</si>
  <si>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</si>
  <si>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</si>
  <si>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</si>
  <si>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</si>
  <si>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</si>
  <si>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</si>
  <si>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</si>
  <si>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</si>
  <si>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</si>
  <si>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</si>
  <si>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</si>
  <si>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</si>
  <si>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</si>
  <si>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</si>
  <si>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</si>
  <si>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</si>
  <si>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</si>
  <si>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</si>
  <si>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</si>
  <si>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</si>
  <si>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</si>
  <si>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</si>
  <si>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</si>
  <si>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</si>
  <si>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</si>
  <si>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</si>
  <si>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</si>
  <si>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</si>
  <si>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</si>
  <si>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</si>
  <si>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</si>
  <si>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</si>
  <si>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</si>
  <si>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</si>
  <si>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</si>
  <si>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</si>
  <si>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</si>
  <si>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</si>
  <si>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</si>
  <si>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</si>
  <si>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</si>
  <si>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</si>
  <si>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</si>
  <si>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</si>
  <si>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</si>
  <si>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</si>
  <si>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</si>
  <si>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</si>
  <si>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</si>
  <si>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</si>
  <si>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</si>
  <si>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</si>
  <si>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</si>
  <si>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</si>
  <si>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</si>
  <si>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</si>
  <si>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</si>
  <si>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</si>
  <si>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</si>
  <si>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</si>
  <si>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</si>
  <si>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</si>
  <si>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</si>
  <si>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</si>
  <si>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</si>
  <si>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</si>
  <si>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</si>
  <si>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</si>
  <si>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</si>
  <si>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</si>
  <si>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</si>
  <si>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</si>
  <si>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</si>
  <si>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</si>
  <si>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</si>
  <si>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</si>
  <si>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</si>
  <si>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</si>
  <si>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</si>
  <si>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</si>
  <si>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</si>
  <si>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</si>
  <si>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</si>
  <si>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</si>
  <si>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</si>
  <si>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</si>
  <si>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</si>
  <si>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</si>
  <si>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</si>
  <si>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</si>
  <si>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</si>
  <si>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</si>
  <si>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</si>
  <si>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</si>
  <si>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</si>
  <si>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</si>
  <si>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</si>
  <si>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</si>
  <si>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</si>
  <si>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</si>
  <si>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</si>
  <si>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</si>
  <si>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</si>
  <si>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</si>
  <si>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</si>
  <si>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</si>
  <si>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</si>
  <si>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</si>
  <si>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</si>
  <si>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</si>
  <si>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</si>
  <si>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</si>
  <si>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</si>
  <si>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</si>
  <si>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</si>
  <si>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</si>
  <si>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</si>
  <si>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</si>
  <si>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</si>
  <si>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</si>
  <si>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</si>
  <si>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</si>
  <si>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</si>
  <si>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</si>
  <si>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</si>
  <si>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</si>
  <si>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</si>
  <si>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</si>
  <si>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</si>
  <si>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</si>
  <si>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</si>
  <si>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</si>
  <si>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</si>
  <si>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</si>
  <si>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</si>
  <si>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</si>
  <si>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</si>
  <si>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</si>
  <si>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</si>
  <si>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</si>
  <si>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</si>
  <si>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</si>
  <si>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</si>
  <si>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</si>
  <si>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</si>
  <si>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</si>
  <si>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</si>
  <si>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</si>
  <si>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</si>
  <si>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</si>
  <si>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</si>
  <si>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</si>
  <si>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</si>
  <si>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</si>
  <si>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</si>
  <si>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</si>
  <si>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</si>
  <si>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</si>
  <si>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</si>
  <si>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</si>
  <si>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</si>
  <si>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</si>
  <si>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</si>
  <si>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</si>
  <si>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</si>
  <si>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</si>
  <si>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</si>
  <si>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</si>
  <si>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</si>
  <si>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</si>
  <si>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</si>
  <si>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</si>
  <si>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</si>
  <si>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</si>
  <si>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</si>
  <si>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</si>
  <si>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</si>
  <si>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</si>
  <si>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</si>
  <si>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</si>
  <si>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</si>
  <si>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</si>
  <si>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</si>
  <si>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</si>
  <si>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</si>
  <si>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</si>
  <si>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</si>
  <si>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</si>
  <si>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</si>
  <si>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</si>
  <si>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</si>
  <si>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</si>
  <si>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</si>
  <si>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</si>
  <si>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</si>
  <si>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</si>
  <si>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</si>
  <si>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</si>
  <si>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</si>
  <si>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</si>
  <si>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</si>
  <si>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</si>
  <si>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</si>
  <si>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</si>
  <si>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</si>
  <si>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</si>
  <si>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</si>
  <si>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</si>
  <si>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</si>
  <si>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</si>
  <si>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</si>
  <si>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</si>
  <si>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</si>
  <si>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</si>
  <si>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</si>
  <si>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</si>
  <si>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</si>
  <si>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</si>
  <si>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</si>
  <si>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</si>
  <si>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</si>
  <si>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</si>
  <si>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</si>
  <si>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</si>
  <si>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</si>
  <si>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</si>
  <si>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</si>
  <si>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</si>
  <si>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</si>
  <si>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</si>
  <si>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</si>
  <si>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</si>
  <si>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</si>
  <si>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</si>
  <si>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</si>
  <si>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</si>
  <si>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</si>
  <si>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</si>
  <si>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</si>
  <si>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</si>
  <si>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</si>
  <si>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</si>
  <si>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</si>
  <si>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</si>
  <si>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</si>
  <si>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</si>
  <si>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</si>
  <si>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</si>
  <si>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</si>
  <si>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</si>
  <si>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</si>
  <si>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</si>
  <si>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</si>
  <si>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</si>
  <si>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</si>
  <si>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</si>
  <si>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</si>
  <si>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</si>
  <si>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</si>
  <si>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</si>
  <si>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</si>
  <si>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</si>
  <si>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</si>
  <si>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</si>
  <si>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</si>
  <si>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</si>
  <si>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</si>
  <si>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</si>
  <si>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</si>
  <si>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</si>
  <si>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</si>
  <si>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</si>
  <si>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</si>
  <si>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</si>
  <si>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</si>
  <si>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</si>
  <si>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</si>
  <si>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</si>
  <si>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</si>
  <si>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</si>
  <si>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</si>
  <si>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</si>
  <si>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</si>
  <si>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</si>
  <si>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</si>
  <si>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</si>
  <si>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</si>
  <si>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</si>
  <si>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</si>
  <si>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</si>
  <si>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</si>
  <si>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</si>
  <si>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</si>
  <si>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</si>
  <si>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</si>
  <si>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</si>
  <si>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</si>
  <si>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</si>
  <si>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</si>
  <si>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</si>
  <si>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</si>
  <si>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</si>
  <si>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</si>
  <si>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</si>
  <si>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</si>
  <si>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</si>
  <si>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</si>
  <si>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</si>
  <si>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</si>
  <si>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</si>
  <si>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</si>
  <si>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</si>
  <si>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</si>
  <si>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</si>
  <si>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</si>
  <si>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</si>
  <si>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</si>
  <si>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</si>
  <si>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</si>
  <si>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</si>
  <si>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</si>
  <si>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</si>
  <si>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</si>
  <si>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</si>
  <si>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</si>
  <si>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</si>
  <si>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</si>
  <si>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</si>
  <si>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</si>
  <si>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</si>
  <si>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</si>
  <si>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</si>
  <si>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</si>
  <si>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</si>
  <si>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</si>
  <si>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</si>
  <si>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</si>
  <si>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</si>
  <si>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</si>
  <si>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</si>
  <si>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</si>
  <si>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</si>
  <si>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</si>
  <si>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</si>
  <si>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</si>
  <si>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</si>
  <si>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</si>
  <si>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</si>
  <si>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</si>
  <si>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</si>
  <si>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</si>
  <si>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</si>
  <si>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</si>
  <si>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</si>
  <si>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</si>
  <si>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</si>
  <si>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</si>
  <si>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</si>
  <si>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</si>
  <si>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</si>
  <si>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</si>
  <si>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</si>
  <si>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</si>
  <si>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</si>
  <si>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</si>
  <si>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</si>
  <si>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</si>
  <si>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</si>
  <si>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</si>
  <si>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</si>
  <si>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</si>
  <si>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</si>
  <si>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</si>
  <si>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</si>
  <si>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</si>
  <si>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</si>
  <si>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</si>
  <si>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</si>
  <si>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</si>
  <si>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</si>
  <si>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</si>
  <si>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</si>
  <si>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</si>
  <si>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</si>
  <si>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</si>
  <si>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</si>
  <si>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</si>
  <si>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</si>
  <si>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</si>
  <si>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</si>
  <si>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</si>
  <si>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</si>
  <si>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</si>
  <si>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</si>
  <si>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</si>
  <si>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</si>
  <si>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</si>
  <si>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</si>
  <si>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</si>
  <si>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</si>
  <si>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</si>
  <si>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</si>
  <si>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</si>
  <si>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</si>
  <si>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</si>
  <si>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</si>
  <si>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</si>
  <si>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</si>
  <si>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</si>
  <si>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</si>
  <si>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</si>
  <si>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</si>
  <si>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</si>
  <si>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</si>
  <si>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</si>
  <si>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</si>
  <si>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</si>
  <si>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</si>
  <si>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</si>
  <si>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</si>
  <si>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</si>
  <si>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</si>
  <si>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</si>
  <si>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</si>
  <si>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</si>
  <si>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</si>
  <si>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</si>
  <si>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</si>
  <si>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</si>
  <si>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</si>
  <si>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</si>
  <si>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</si>
  <si>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</si>
  <si>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</si>
  <si>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</si>
  <si>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</si>
  <si>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</si>
  <si>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</si>
  <si>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</si>
  <si>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</si>
  <si>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</si>
  <si>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</si>
  <si>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</si>
  <si>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</si>
  <si>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</si>
  <si>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</si>
  <si>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</si>
  <si>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</si>
  <si>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</si>
  <si>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</si>
  <si>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</si>
  <si>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</si>
  <si>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</si>
  <si>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</si>
  <si>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</si>
  <si>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</si>
  <si>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</si>
  <si>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</si>
  <si>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</si>
  <si>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</si>
  <si>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</si>
  <si>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</si>
  <si>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</si>
  <si>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</si>
  <si>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</si>
  <si>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</si>
  <si>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</si>
  <si>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</si>
  <si>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</si>
  <si>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</si>
  <si>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</si>
  <si>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</si>
  <si>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</si>
  <si>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</si>
  <si>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</si>
  <si>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</si>
  <si>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</si>
  <si>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</si>
  <si>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</si>
  <si>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</si>
  <si>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</si>
  <si>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</si>
  <si>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</si>
  <si>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</si>
  <si>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</si>
  <si>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</si>
  <si>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</si>
  <si>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</si>
  <si>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</si>
  <si>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</si>
  <si>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</si>
  <si>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</si>
  <si>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</si>
  <si>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</si>
  <si>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</si>
  <si>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</si>
  <si>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</si>
  <si>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</si>
  <si>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</si>
  <si>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</si>
  <si>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</si>
  <si>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</si>
  <si>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</si>
  <si>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</si>
  <si>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</si>
  <si>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</si>
  <si>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</si>
  <si>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</si>
  <si>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</si>
  <si>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</si>
  <si>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</si>
  <si>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</si>
  <si>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</si>
  <si>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</si>
  <si>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</si>
  <si>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</si>
  <si>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</si>
  <si>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</si>
  <si>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</si>
  <si>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</si>
  <si>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</si>
  <si>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</si>
  <si>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</si>
  <si>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</si>
  <si>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</si>
  <si>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</si>
  <si>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</si>
  <si>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</si>
  <si>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</si>
  <si>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</si>
  <si>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</si>
  <si>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</si>
  <si>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</si>
  <si>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</si>
  <si>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</si>
  <si>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</si>
  <si>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</si>
  <si>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</si>
  <si>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</si>
  <si>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</si>
  <si>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</si>
  <si>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</si>
  <si>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</si>
  <si>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</si>
  <si>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</si>
  <si>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</si>
  <si>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</si>
  <si>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</si>
  <si>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</si>
  <si>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</si>
  <si>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</si>
  <si>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</si>
  <si>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</si>
  <si>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</si>
  <si>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</si>
  <si>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</si>
  <si>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</si>
  <si>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</si>
  <si>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</si>
  <si>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</si>
  <si>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</si>
  <si>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</si>
  <si>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</si>
  <si>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</si>
  <si>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</si>
  <si>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</si>
  <si>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</si>
  <si>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</si>
  <si>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</si>
  <si>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</si>
  <si>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</si>
  <si>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</si>
  <si>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</si>
  <si>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</si>
  <si>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</si>
  <si>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</si>
  <si>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</si>
  <si>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</si>
  <si>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</si>
  <si>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</si>
  <si>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</si>
  <si>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</si>
  <si>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</si>
  <si>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</si>
  <si>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</si>
  <si>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</si>
  <si>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</si>
  <si>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</si>
  <si>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</si>
  <si>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</si>
  <si>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</si>
  <si>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</si>
  <si>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</si>
  <si>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</si>
  <si>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</si>
  <si>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</si>
  <si>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</si>
  <si>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</si>
  <si>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</si>
  <si>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</si>
  <si>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</si>
  <si>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</si>
  <si>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</si>
  <si>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</si>
  <si>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</si>
  <si>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</si>
  <si>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</si>
  <si>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</si>
  <si>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</si>
  <si>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</si>
  <si>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</si>
  <si>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</si>
  <si>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</si>
  <si>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</si>
  <si>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</si>
  <si>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</si>
  <si>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</si>
  <si>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</si>
  <si>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</si>
  <si>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</si>
  <si>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</si>
  <si>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</si>
  <si>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</si>
  <si>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</si>
  <si>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</si>
  <si>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</si>
  <si>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</si>
  <si>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</si>
  <si>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</si>
  <si>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</si>
  <si>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</si>
  <si>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</si>
  <si>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</si>
  <si>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</si>
  <si>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</si>
  <si>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</si>
  <si>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</si>
  <si>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</si>
  <si>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</si>
  <si>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</si>
  <si>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</si>
  <si>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</si>
  <si>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</si>
  <si>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</si>
  <si>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</si>
  <si>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</si>
  <si>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</si>
  <si>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</si>
  <si>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</si>
  <si>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</si>
  <si>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</si>
  <si>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</si>
  <si>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</si>
  <si>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</si>
  <si>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</si>
  <si>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</si>
  <si>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</si>
  <si>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</si>
  <si>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</si>
  <si>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</si>
  <si>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</si>
  <si>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</si>
  <si>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</si>
  <si>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</si>
  <si>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</si>
  <si>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</si>
  <si>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</si>
  <si>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</si>
  <si>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</si>
  <si>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</si>
  <si>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</si>
  <si>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</si>
  <si>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</si>
  <si>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</si>
  <si>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</si>
  <si>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</si>
  <si>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</si>
  <si>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</si>
  <si>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</si>
  <si>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</si>
  <si>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</si>
  <si>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</si>
  <si>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</si>
  <si>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</si>
  <si>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</si>
  <si>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</si>
  <si>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</si>
  <si>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</si>
  <si>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</si>
  <si>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</si>
  <si>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</si>
  <si>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</si>
  <si>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</si>
  <si>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</si>
  <si>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</si>
  <si>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</si>
  <si>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</si>
  <si>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</si>
  <si>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</si>
  <si>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</si>
  <si>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</si>
  <si>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</si>
  <si>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</si>
  <si>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</si>
  <si>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</si>
  <si>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</si>
  <si>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</si>
  <si>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</si>
  <si>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</si>
  <si>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</si>
  <si>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</si>
  <si>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</si>
  <si>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</si>
  <si>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</si>
  <si>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</si>
  <si>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</si>
  <si>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</si>
  <si>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</si>
  <si>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</si>
  <si>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</si>
  <si>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</si>
  <si>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</si>
  <si>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</si>
  <si>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</si>
  <si>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</si>
  <si>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</si>
  <si>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</si>
  <si>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</si>
  <si>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</si>
  <si>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</si>
  <si>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</si>
  <si>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</si>
  <si>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</si>
  <si>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</si>
  <si>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</si>
  <si>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</si>
  <si>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</si>
  <si>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</si>
  <si>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</si>
  <si>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</si>
  <si>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</si>
  <si>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</si>
  <si>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</si>
  <si>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</si>
  <si>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</si>
  <si>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</si>
  <si>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</si>
  <si>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</si>
  <si>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</si>
  <si>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</si>
  <si>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</si>
  <si>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</si>
  <si>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</si>
  <si>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</si>
  <si>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</si>
  <si>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</si>
  <si>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</si>
  <si>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</si>
  <si>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</si>
  <si>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</si>
  <si>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</si>
  <si>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</si>
  <si>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</si>
  <si>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</si>
  <si>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</si>
  <si>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</si>
  <si>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</si>
  <si>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</si>
  <si>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</si>
  <si>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</si>
  <si>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</si>
  <si>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</si>
  <si>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</si>
  <si>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</si>
  <si>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</si>
  <si>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</si>
  <si>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</si>
  <si>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</si>
  <si>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</si>
  <si>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</si>
  <si>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</si>
  <si>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</si>
  <si>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</si>
  <si>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</si>
  <si>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</si>
  <si>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</si>
  <si>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</si>
  <si>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</si>
  <si>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</si>
  <si>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</si>
  <si>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</si>
  <si>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</si>
  <si>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</si>
  <si>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</si>
  <si>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</si>
  <si>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</si>
  <si>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</si>
  <si>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</si>
  <si>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</si>
  <si>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</si>
  <si>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</si>
  <si>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</si>
  <si>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</si>
  <si>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</si>
  <si>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</si>
  <si>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</si>
  <si>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</si>
  <si>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</si>
  <si>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</si>
  <si>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</si>
  <si>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</si>
  <si>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</si>
  <si>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</si>
  <si>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</si>
  <si>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</si>
  <si>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</si>
  <si>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</si>
  <si>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</si>
  <si>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</si>
  <si>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</si>
  <si>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</si>
  <si>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</si>
  <si>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</si>
  <si>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</si>
  <si>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</si>
  <si>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</si>
  <si>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</si>
  <si>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</si>
  <si>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</si>
  <si>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</si>
  <si>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</si>
  <si>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</si>
  <si>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</si>
  <si>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</si>
  <si>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</si>
  <si>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</si>
  <si>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</si>
  <si>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</si>
  <si>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</si>
  <si>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</si>
  <si>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</si>
  <si>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</si>
  <si>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</si>
  <si>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</si>
  <si>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</si>
  <si>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</si>
  <si>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</si>
  <si>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</si>
  <si>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</si>
  <si>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</si>
  <si>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</si>
  <si>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</si>
  <si>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</si>
  <si>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</si>
  <si>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</si>
  <si>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</si>
  <si>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</si>
  <si>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</si>
  <si>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</si>
  <si>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</si>
  <si>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</si>
  <si>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</si>
  <si>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</si>
  <si>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</si>
  <si>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</si>
  <si>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</si>
  <si>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</si>
  <si>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</si>
  <si>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</si>
  <si>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</si>
  <si>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</si>
  <si>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</si>
  <si>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</si>
  <si>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</si>
  <si>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</si>
  <si>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</si>
  <si>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</si>
  <si>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</si>
  <si>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</si>
  <si>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</si>
  <si>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</si>
  <si>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</si>
  <si>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</si>
  <si>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</si>
  <si>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</si>
  <si>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</si>
  <si>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</si>
  <si>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</si>
  <si>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</si>
  <si>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</si>
  <si>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</si>
  <si>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</si>
  <si>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</si>
  <si>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</si>
  <si>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</si>
  <si>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</si>
  <si>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</si>
  <si>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</si>
  <si>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</si>
  <si>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</si>
  <si>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</si>
  <si>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</si>
  <si>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</si>
  <si>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</si>
  <si>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</si>
  <si>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</si>
  <si>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</si>
  <si>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</si>
  <si>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</si>
  <si>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</si>
  <si>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</si>
  <si>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</si>
  <si>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</si>
  <si>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</si>
  <si>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</si>
  <si>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</si>
  <si>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</si>
  <si>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</si>
  <si>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</si>
  <si>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</si>
  <si>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</si>
  <si>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</si>
  <si>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</si>
  <si>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</si>
  <si>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</si>
  <si>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</si>
  <si>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</si>
  <si>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</si>
  <si>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</si>
  <si>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</si>
  <si>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</si>
  <si>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</si>
  <si>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</si>
  <si>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</si>
  <si>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</si>
  <si>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</si>
  <si>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</si>
  <si>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</si>
  <si>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</si>
  <si>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</si>
  <si>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</si>
  <si>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</si>
  <si>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</si>
  <si>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</si>
  <si>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</si>
  <si>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</si>
  <si>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</si>
  <si>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</si>
  <si>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</si>
  <si>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</si>
  <si>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</si>
  <si>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</si>
  <si>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</si>
  <si>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</si>
  <si>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</si>
  <si>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</si>
  <si>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</si>
  <si>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</si>
  <si>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</si>
  <si>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</si>
  <si>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</si>
  <si>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</si>
  <si>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</si>
  <si>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</si>
  <si>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</si>
  <si>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</si>
  <si>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</si>
  <si>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</si>
  <si>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</si>
  <si>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</si>
  <si>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</si>
  <si>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</si>
  <si>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</si>
  <si>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</si>
  <si>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</si>
  <si>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</si>
  <si>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</si>
  <si>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</si>
  <si>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</si>
  <si>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</si>
  <si>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</si>
  <si>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</si>
  <si>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</si>
  <si>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</si>
  <si>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</si>
  <si>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</si>
  <si>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</si>
  <si>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</si>
  <si>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</si>
  <si>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</si>
  <si>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</si>
  <si>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</si>
  <si>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</si>
  <si>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</si>
  <si>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</si>
  <si>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</si>
  <si>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</si>
  <si>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</si>
  <si>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</si>
  <si>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</si>
  <si>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</si>
  <si>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</si>
  <si>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</si>
  <si>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</si>
  <si>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</si>
  <si>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</si>
  <si>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</si>
  <si>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</si>
  <si>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</si>
  <si>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</si>
  <si>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</si>
  <si>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</si>
  <si>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</si>
  <si>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</si>
  <si>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</si>
  <si>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</si>
  <si>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</si>
  <si>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</si>
  <si>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</si>
  <si>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</si>
  <si>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</si>
  <si>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</si>
  <si>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</si>
  <si>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</si>
  <si>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</si>
  <si>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</si>
  <si>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</si>
  <si>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</si>
  <si>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</si>
  <si>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</si>
  <si>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</si>
  <si>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</si>
  <si>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</si>
  <si>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</si>
  <si>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</si>
  <si>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</si>
  <si>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</si>
  <si>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</si>
  <si>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</si>
  <si>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</si>
  <si>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</si>
  <si>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</si>
  <si>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</si>
  <si>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</si>
  <si>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</si>
  <si>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</si>
  <si>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</si>
  <si>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</si>
  <si>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</si>
  <si>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</si>
  <si>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</si>
  <si>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</si>
  <si>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</si>
  <si>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</si>
  <si>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</si>
  <si>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</si>
  <si>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</si>
  <si>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</si>
  <si>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</si>
  <si>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</si>
  <si>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</si>
  <si>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</si>
  <si>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</si>
  <si>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</si>
  <si>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</si>
  <si>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</si>
  <si>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</si>
  <si>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</si>
  <si>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</si>
  <si>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</si>
  <si>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</si>
  <si>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</si>
  <si>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</si>
  <si>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</si>
  <si>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</si>
  <si>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</si>
  <si>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</si>
  <si>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</si>
  <si>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</si>
  <si>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</si>
  <si>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</si>
  <si>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</si>
  <si>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</si>
  <si>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</si>
  <si>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</si>
  <si>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</si>
  <si>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</si>
  <si>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</si>
  <si>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</si>
  <si>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</si>
  <si>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</si>
  <si>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</si>
  <si>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</si>
  <si>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</si>
  <si>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</si>
  <si>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</si>
  <si>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</si>
  <si>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</si>
  <si>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</si>
  <si>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</si>
  <si>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</si>
  <si>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</si>
  <si>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</si>
  <si>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</si>
  <si>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</si>
  <si>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</si>
  <si>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</si>
  <si>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</si>
  <si>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</si>
  <si>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</si>
  <si>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</si>
  <si>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</si>
  <si>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</si>
  <si>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</si>
  <si>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</si>
  <si>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</si>
  <si>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</si>
  <si>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</si>
  <si>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</si>
  <si>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</si>
  <si>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</si>
  <si>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</si>
  <si>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</si>
  <si>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</si>
  <si>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</si>
  <si>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</si>
  <si>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</si>
  <si>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</si>
  <si>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</si>
  <si>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</si>
  <si>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</si>
  <si>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</si>
  <si>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</si>
  <si>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</si>
  <si>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</si>
  <si>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</si>
  <si>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</si>
  <si>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</si>
  <si>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</si>
  <si>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</si>
  <si>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</si>
  <si>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</si>
  <si>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</si>
  <si>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</si>
  <si>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</si>
  <si>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</si>
  <si>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</si>
  <si>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</si>
  <si>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</si>
  <si>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</si>
  <si>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</si>
  <si>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</si>
  <si>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</si>
  <si>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</si>
  <si>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</si>
  <si>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</si>
  <si>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</si>
  <si>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</si>
  <si>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</si>
  <si>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</si>
  <si>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</si>
  <si>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</si>
  <si>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</si>
  <si>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</si>
  <si>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</si>
  <si>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</si>
  <si>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</si>
  <si>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</si>
  <si>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</si>
  <si>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</si>
  <si>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</si>
  <si>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</si>
  <si>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</si>
  <si>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</si>
  <si>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</si>
  <si>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</si>
  <si>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</si>
  <si>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</si>
  <si>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</si>
  <si>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</si>
  <si>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</si>
  <si>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</si>
  <si>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</si>
  <si>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</si>
  <si>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</si>
  <si>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</si>
  <si>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</si>
  <si>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</si>
  <si>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</si>
  <si>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</si>
  <si>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</si>
  <si>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</si>
  <si>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</si>
  <si>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</si>
  <si>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</si>
  <si>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</si>
  <si>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</si>
  <si>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</si>
  <si>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</si>
  <si>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</si>
  <si>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</si>
  <si>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</si>
  <si>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</si>
  <si>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</si>
  <si>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</si>
  <si>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</si>
  <si>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</si>
  <si>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</si>
  <si>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</si>
  <si>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</si>
  <si>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</si>
  <si>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</si>
  <si>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</si>
  <si>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</si>
  <si>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</si>
  <si>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</si>
  <si>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</si>
  <si>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</si>
  <si>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</si>
  <si>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</si>
  <si>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</si>
  <si>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</si>
  <si>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</si>
  <si>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</si>
  <si>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</si>
  <si>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</si>
  <si>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</si>
  <si>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</si>
  <si>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</si>
  <si>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</si>
  <si>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</si>
  <si>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</si>
  <si>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</si>
  <si>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</si>
  <si>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</si>
  <si>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</si>
  <si>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</si>
  <si>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</si>
  <si>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</si>
  <si>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</si>
  <si>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</si>
  <si>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</si>
  <si>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</si>
  <si>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</si>
  <si>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</si>
  <si>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</si>
  <si>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</si>
  <si>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</si>
  <si>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</si>
  <si>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</si>
  <si>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</si>
  <si>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</si>
  <si>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</si>
  <si>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</si>
  <si>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</si>
  <si>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</si>
  <si>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</si>
  <si>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</si>
  <si>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</si>
  <si>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</si>
  <si>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</si>
  <si>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</si>
  <si>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</si>
  <si>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</si>
  <si>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</si>
  <si>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</si>
  <si>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</si>
  <si>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</si>
  <si>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</si>
  <si>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</si>
  <si>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</si>
  <si>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</si>
  <si>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</si>
  <si>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</si>
  <si>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</si>
  <si>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</si>
  <si>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</si>
  <si>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</si>
  <si>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</si>
  <si>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</si>
  <si>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</si>
  <si>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</si>
  <si>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</si>
  <si>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</si>
  <si>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</si>
  <si>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</si>
  <si>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</si>
  <si>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</si>
  <si>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</si>
  <si>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</si>
  <si>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</si>
  <si>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</si>
  <si>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</si>
  <si>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</si>
  <si>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</si>
  <si>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</si>
  <si>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</si>
  <si>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</si>
  <si>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</si>
  <si>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</si>
  <si>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</si>
  <si>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</si>
  <si>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</si>
  <si>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</si>
  <si>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</si>
  <si>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</si>
  <si>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</si>
  <si>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</si>
  <si>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</si>
  <si>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</si>
  <si>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</si>
  <si>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</si>
  <si>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</si>
  <si>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</si>
  <si>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</si>
  <si>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</si>
  <si>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</si>
  <si>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</si>
  <si>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</si>
  <si>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</si>
  <si>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</si>
  <si>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</si>
  <si>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</si>
  <si>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</si>
  <si>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</si>
  <si>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</si>
  <si>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</si>
  <si>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</si>
  <si>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</si>
  <si>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</si>
  <si>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</si>
  <si>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</si>
  <si>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</si>
  <si>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</si>
  <si>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</si>
  <si>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</si>
  <si>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</si>
  <si>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</si>
  <si>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</si>
  <si>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</si>
  <si>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</si>
  <si>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</si>
  <si>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</si>
  <si>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</si>
  <si>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</si>
  <si>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</si>
  <si>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</si>
  <si>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</si>
  <si>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</si>
  <si>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</si>
  <si>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</si>
  <si>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</si>
  <si>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</si>
  <si>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</si>
  <si>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</si>
  <si>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</si>
  <si>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</si>
  <si>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</si>
  <si>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</si>
  <si>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</si>
  <si>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</si>
  <si>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</si>
  <si>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</si>
  <si>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</si>
  <si>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</si>
  <si>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</si>
  <si>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</si>
  <si>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</si>
  <si>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</si>
  <si>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</si>
  <si>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</si>
  <si>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</si>
  <si>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</si>
  <si>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</si>
  <si>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</si>
  <si>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</si>
  <si>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</si>
  <si>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</si>
  <si>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</si>
  <si>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</si>
  <si>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</si>
  <si>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</si>
  <si>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</si>
  <si>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</si>
  <si>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</si>
  <si>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</si>
  <si>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</si>
  <si>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</si>
  <si>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</si>
  <si>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</si>
  <si>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</si>
  <si>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</si>
  <si>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</si>
  <si>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</si>
  <si>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</si>
  <si>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</si>
  <si>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</si>
  <si>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</si>
  <si>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</si>
  <si>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</si>
  <si>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</si>
  <si>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</si>
  <si>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</si>
  <si>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</si>
  <si>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</si>
  <si>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</si>
  <si>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</si>
  <si>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</si>
  <si>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</si>
  <si>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</si>
  <si>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</si>
  <si>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</si>
  <si>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</si>
  <si>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</si>
  <si>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</si>
  <si>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</si>
  <si>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</si>
  <si>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</si>
  <si>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</si>
  <si>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</si>
  <si>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</si>
  <si>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</si>
  <si>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</si>
  <si>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</si>
  <si>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</si>
  <si>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</si>
  <si>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</si>
  <si>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</si>
  <si>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</si>
  <si>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</si>
  <si>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</si>
  <si>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</si>
  <si>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</si>
  <si>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</si>
  <si>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</si>
  <si>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</si>
  <si>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</si>
  <si>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</si>
  <si>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</si>
  <si>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</si>
  <si>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</si>
  <si>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</si>
  <si>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</si>
  <si>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</si>
  <si>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</si>
  <si>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</si>
  <si>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</si>
  <si>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</si>
  <si>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</si>
  <si>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</si>
  <si>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</si>
  <si>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</si>
  <si>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</si>
  <si>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</si>
  <si>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</si>
  <si>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</si>
  <si>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</si>
  <si>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</si>
  <si>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</si>
  <si>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</si>
  <si>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</si>
  <si>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</si>
  <si>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</si>
  <si>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</si>
  <si>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</si>
  <si>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</si>
  <si>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</si>
  <si>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</si>
  <si>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</si>
  <si>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</si>
  <si>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</si>
  <si>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</si>
  <si>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</si>
  <si>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</si>
  <si>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</si>
  <si>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</si>
  <si>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</si>
  <si>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</si>
  <si>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</si>
  <si>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</si>
  <si>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</si>
  <si>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</si>
  <si>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</si>
  <si>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</si>
  <si>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</si>
  <si>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</si>
  <si>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</si>
  <si>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</si>
  <si>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</si>
  <si>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</si>
  <si>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</si>
  <si>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</si>
  <si>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</si>
  <si>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</si>
  <si>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</si>
  <si>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</si>
  <si>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</si>
  <si>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</si>
  <si>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</si>
  <si>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</si>
  <si>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</si>
  <si>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</si>
  <si>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</si>
  <si>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</si>
  <si>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</si>
  <si>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</si>
  <si>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</si>
  <si>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</si>
  <si>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</si>
  <si>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</si>
  <si>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</si>
  <si>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</si>
  <si>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</si>
  <si>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</si>
  <si>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</si>
  <si>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</si>
  <si>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</si>
  <si>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</si>
  <si>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</si>
  <si>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</si>
  <si>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</si>
  <si>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</si>
  <si>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</si>
  <si>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</si>
  <si>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</si>
  <si>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</si>
  <si>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</si>
  <si>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</si>
  <si>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</si>
  <si>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</si>
  <si>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</si>
  <si>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</si>
  <si>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</si>
  <si>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</si>
  <si>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</si>
  <si>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</si>
  <si>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</si>
  <si>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</si>
  <si>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</si>
  <si>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</si>
  <si>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</si>
  <si>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</si>
  <si>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</si>
  <si>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</si>
  <si>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</si>
  <si>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</si>
  <si>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</si>
  <si>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</si>
  <si>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</si>
  <si>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</si>
  <si>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</si>
  <si>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</si>
  <si>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</si>
  <si>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</si>
  <si>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</si>
  <si>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</si>
  <si>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</si>
  <si>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</si>
  <si>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</si>
  <si>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</si>
  <si>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</si>
  <si>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</si>
  <si>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</si>
  <si>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</si>
  <si>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</si>
  <si>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</si>
  <si>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</si>
  <si>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</si>
  <si>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</si>
  <si>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</si>
  <si>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</si>
  <si>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</si>
  <si>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</si>
  <si>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</si>
  <si>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</si>
  <si>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</si>
  <si>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</si>
  <si>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</si>
  <si>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</si>
  <si>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</si>
  <si>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</si>
  <si>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</si>
  <si>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</si>
  <si>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</si>
  <si>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</si>
  <si>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</si>
  <si>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</si>
  <si>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</si>
  <si>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</si>
  <si>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</si>
  <si>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</si>
  <si>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</si>
  <si>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</si>
  <si>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</si>
  <si>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</si>
  <si>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</si>
  <si>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</si>
  <si>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</si>
  <si>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</si>
  <si>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</si>
  <si>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</si>
  <si>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</si>
  <si>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</si>
  <si>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</si>
  <si>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</si>
  <si>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</si>
  <si>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</si>
  <si>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</si>
  <si>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</si>
  <si>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</si>
  <si>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</si>
  <si>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</si>
  <si>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</si>
  <si>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</si>
  <si>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</si>
  <si>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</si>
  <si>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</si>
  <si>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</si>
  <si>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</si>
  <si>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</si>
  <si>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</si>
  <si>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</si>
  <si>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</si>
  <si>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</si>
  <si>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</si>
  <si>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</si>
  <si>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</si>
  <si>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</si>
  <si>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</si>
  <si>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</si>
  <si>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</si>
  <si>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</si>
  <si>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</si>
  <si>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</si>
  <si>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</si>
  <si>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</si>
  <si>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</si>
  <si>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</si>
  <si>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</si>
  <si>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</si>
  <si>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</si>
  <si>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</si>
  <si>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</si>
  <si>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</si>
  <si>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</si>
  <si>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</si>
  <si>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</si>
  <si>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</si>
  <si>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</si>
  <si>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</si>
  <si>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</si>
  <si>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</si>
  <si>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</si>
  <si>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</si>
  <si>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</si>
  <si>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</si>
  <si>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</si>
  <si>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</si>
  <si>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</si>
  <si>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</si>
  <si>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</si>
  <si>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</si>
  <si>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</si>
  <si>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</si>
  <si>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</si>
  <si>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</si>
  <si>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</si>
  <si>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</si>
  <si>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</si>
  <si>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</si>
  <si>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</si>
  <si>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</si>
  <si>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</si>
  <si>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</si>
  <si>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</si>
  <si>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</si>
  <si>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</si>
  <si>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</si>
  <si>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</si>
  <si>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</si>
  <si>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</si>
  <si>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</si>
  <si>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</si>
  <si>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</si>
  <si>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</si>
  <si>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</si>
  <si>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</si>
  <si>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</si>
  <si>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</si>
  <si>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</si>
  <si>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</si>
  <si>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</si>
  <si>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</si>
  <si>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</si>
  <si>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</si>
  <si>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</si>
  <si>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</si>
  <si>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</si>
  <si>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</si>
  <si>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</si>
  <si>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</si>
  <si>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</si>
  <si>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</si>
  <si>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</si>
  <si>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</si>
  <si>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</si>
  <si>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</si>
  <si>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</si>
  <si>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</si>
  <si>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</si>
  <si>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</si>
  <si>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</si>
  <si>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</si>
  <si>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</si>
  <si>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</si>
  <si>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</si>
  <si>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</si>
  <si>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</si>
  <si>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</si>
  <si>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</si>
  <si>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</si>
  <si>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</si>
  <si>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</si>
  <si>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</si>
  <si>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</si>
  <si>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</si>
  <si>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</si>
  <si>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</si>
  <si>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</si>
  <si>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</si>
  <si>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</si>
  <si>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</si>
  <si>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</si>
  <si>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</si>
  <si>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</si>
  <si>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</si>
  <si>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</si>
  <si>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</si>
  <si>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</si>
  <si>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</si>
  <si>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</si>
  <si>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</si>
  <si>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</si>
  <si>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</si>
  <si>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</si>
  <si>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</si>
  <si>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</si>
  <si>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</si>
  <si>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</si>
  <si>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</si>
  <si>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</si>
  <si>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</si>
  <si>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</si>
  <si>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</si>
  <si>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</si>
  <si>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</si>
  <si>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</si>
  <si>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</si>
  <si>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</si>
  <si>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</si>
  <si>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</si>
  <si>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</si>
  <si>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</si>
  <si>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</si>
  <si>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</si>
  <si>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</si>
  <si>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</si>
  <si>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</si>
  <si>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</si>
  <si>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</si>
  <si>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</si>
  <si>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</si>
  <si>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</si>
  <si>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</si>
  <si>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</si>
  <si>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</si>
  <si>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</si>
  <si>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</si>
  <si>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</si>
  <si>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</si>
  <si>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</si>
  <si>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</si>
  <si>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</si>
  <si>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</si>
  <si>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</si>
  <si>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</si>
  <si>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</si>
  <si>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</si>
  <si>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</si>
  <si>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</si>
  <si>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</si>
  <si>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</si>
  <si>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</si>
  <si>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</si>
  <si>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</si>
  <si>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</si>
  <si>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</si>
  <si>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</si>
  <si>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</si>
  <si>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</si>
  <si>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</si>
  <si>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</si>
  <si>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</si>
  <si>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</si>
  <si>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</si>
  <si>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</si>
  <si>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</si>
  <si>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</si>
  <si>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</si>
  <si>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</si>
  <si>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</si>
  <si>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</si>
  <si>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</si>
  <si>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</si>
  <si>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</si>
  <si>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</si>
  <si>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</si>
  <si>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</si>
  <si>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</si>
  <si>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</si>
  <si>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</si>
  <si>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</si>
  <si>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</si>
  <si>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</si>
  <si>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</si>
  <si>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</si>
  <si>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</si>
  <si>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</si>
  <si>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</si>
  <si>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</si>
  <si>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</si>
  <si>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</si>
  <si>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</si>
  <si>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</si>
  <si>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</si>
  <si>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</si>
  <si>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</si>
  <si>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</si>
  <si>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</si>
  <si>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</si>
  <si>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</si>
  <si>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</si>
  <si>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</si>
  <si>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</si>
  <si>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</si>
  <si>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</si>
  <si>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</si>
  <si>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</si>
  <si>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</si>
  <si>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</si>
  <si>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</si>
  <si>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</si>
  <si>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</si>
  <si>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</si>
  <si>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</si>
  <si>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</si>
  <si>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</si>
  <si>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</si>
  <si>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</si>
  <si>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</si>
  <si>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</si>
  <si>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</si>
  <si>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</si>
  <si>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</si>
  <si>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</si>
  <si>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</si>
  <si>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</si>
  <si>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</si>
  <si>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</si>
  <si>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</si>
  <si>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</si>
  <si>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</si>
  <si>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</si>
  <si>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</si>
  <si>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</si>
  <si>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</si>
  <si>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</si>
  <si>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</si>
  <si>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</si>
  <si>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</si>
  <si>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</si>
  <si>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</si>
  <si>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</si>
  <si>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</si>
  <si>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</si>
  <si>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</si>
  <si>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</si>
  <si>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</si>
  <si>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</si>
  <si>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</si>
  <si>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</si>
  <si>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</si>
  <si>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</si>
  <si>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</si>
  <si>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</si>
  <si>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</si>
  <si>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</si>
  <si>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</si>
  <si>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</si>
  <si>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</si>
  <si>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</si>
  <si>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</si>
  <si>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</si>
  <si>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</si>
  <si>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</si>
  <si>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</si>
  <si>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</si>
  <si>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</si>
  <si>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</si>
  <si>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</si>
  <si>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</si>
  <si>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</si>
  <si>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</si>
  <si>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</si>
  <si>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</si>
  <si>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</si>
  <si>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</si>
  <si>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</si>
  <si>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</si>
  <si>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</si>
  <si>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</si>
  <si>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</si>
  <si>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</si>
  <si>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</si>
  <si>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</si>
  <si>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</si>
  <si>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</si>
  <si>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</si>
  <si>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</si>
  <si>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</si>
  <si>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</si>
  <si>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</si>
  <si>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</si>
  <si>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</si>
  <si>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</si>
  <si>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</si>
  <si>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</si>
  <si>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</si>
  <si>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</si>
  <si>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</si>
  <si>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</si>
  <si>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</si>
  <si>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</si>
  <si>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</si>
  <si>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</si>
  <si>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</si>
  <si>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</si>
  <si>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</si>
  <si>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</si>
  <si>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</si>
  <si>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</si>
  <si>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</si>
  <si>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</si>
  <si>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</si>
  <si>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</si>
  <si>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</si>
  <si>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</si>
  <si>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</si>
  <si>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</si>
  <si>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</si>
  <si>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</si>
  <si>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</si>
  <si>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</si>
  <si>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</si>
  <si>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</si>
  <si>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</si>
  <si>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</si>
  <si>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</si>
  <si>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</si>
  <si>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</si>
  <si>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</si>
  <si>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</si>
  <si>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</si>
  <si>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</si>
  <si>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</si>
  <si>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</si>
  <si>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</si>
  <si>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</si>
  <si>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</si>
  <si>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</si>
  <si>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</si>
  <si>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</si>
  <si>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</si>
  <si>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</si>
  <si>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</si>
  <si>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</si>
  <si>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</si>
  <si>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</si>
  <si>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</si>
  <si>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</si>
  <si>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</si>
  <si>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</si>
  <si>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</si>
  <si>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</si>
  <si>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</si>
  <si>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</si>
  <si>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</si>
  <si>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</si>
  <si>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</si>
  <si>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</si>
  <si>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</si>
  <si>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</si>
  <si>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</si>
  <si>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</si>
  <si>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</si>
  <si>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</si>
  <si>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</si>
  <si>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</si>
  <si>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</si>
  <si>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</si>
  <si>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</si>
  <si>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</si>
  <si>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</si>
  <si>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</si>
  <si>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</si>
  <si>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</si>
  <si>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</si>
  <si>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</si>
  <si>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</si>
  <si>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</si>
  <si>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</si>
  <si>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</si>
  <si>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</si>
  <si>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</si>
  <si>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</si>
  <si>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</si>
  <si>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</si>
  <si>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</si>
  <si>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</si>
  <si>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</si>
  <si>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</si>
  <si>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</si>
  <si>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</si>
  <si>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</si>
  <si>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</si>
  <si>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</si>
  <si>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</si>
  <si>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</si>
  <si>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</si>
  <si>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</si>
  <si>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</si>
  <si>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</si>
  <si>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</si>
  <si>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</si>
  <si>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</si>
  <si>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</si>
  <si>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</si>
  <si>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</si>
  <si>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</si>
  <si>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</si>
  <si>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</si>
  <si>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</si>
  <si>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</si>
  <si>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</si>
  <si>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</si>
  <si>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</si>
  <si>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</si>
  <si>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</si>
  <si>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</si>
  <si>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</si>
  <si>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</si>
  <si>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</si>
  <si>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</si>
  <si>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</si>
  <si>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</si>
  <si>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</si>
  <si>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</si>
  <si>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</si>
  <si>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</si>
  <si>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</si>
  <si>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</si>
  <si>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</si>
  <si>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</si>
  <si>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</si>
  <si>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</si>
  <si>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</si>
  <si>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</si>
  <si>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</si>
  <si>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</si>
  <si>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</si>
  <si>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</si>
  <si>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</si>
  <si>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</si>
  <si>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</si>
  <si>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</si>
  <si>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</si>
  <si>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</si>
  <si>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</si>
  <si>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</si>
  <si>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</si>
  <si>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</si>
  <si>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</si>
  <si>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</si>
  <si>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</si>
  <si>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</si>
  <si>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</si>
  <si>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</si>
  <si>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</si>
  <si>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</si>
  <si>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</si>
  <si>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</si>
  <si>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</si>
  <si>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</si>
  <si>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</si>
  <si>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</si>
  <si>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</si>
  <si>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</si>
  <si>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</si>
  <si>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</si>
  <si>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</si>
  <si>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</si>
  <si>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</si>
  <si>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</si>
  <si>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</si>
  <si>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</si>
  <si>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</si>
  <si>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</si>
  <si>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</si>
  <si>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</si>
  <si>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</si>
  <si>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</si>
  <si>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</si>
  <si>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</si>
  <si>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</si>
  <si>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</si>
  <si>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</si>
  <si>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</si>
  <si>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</si>
  <si>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</si>
  <si>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</si>
  <si>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</si>
  <si>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</si>
  <si>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</si>
  <si>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</si>
  <si>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</si>
  <si>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</si>
  <si>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</si>
  <si>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</si>
  <si>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</si>
  <si>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</si>
  <si>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</si>
  <si>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</si>
  <si>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</si>
  <si>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</si>
  <si>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</si>
  <si>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</si>
  <si>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</si>
  <si>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</si>
  <si>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</si>
  <si>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</si>
  <si>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</si>
  <si>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</si>
  <si>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</si>
  <si>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</si>
  <si>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</si>
  <si>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</si>
  <si>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</si>
  <si>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</si>
  <si>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</si>
  <si>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</si>
  <si>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</si>
  <si>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</si>
  <si>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</si>
  <si>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</si>
  <si>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</si>
  <si>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</si>
  <si>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</si>
  <si>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</si>
  <si>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</si>
  <si>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</si>
  <si>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</si>
  <si>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</si>
  <si>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</si>
  <si>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</si>
  <si>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</si>
  <si>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</si>
  <si>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</si>
  <si>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</si>
  <si>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</si>
  <si>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</si>
  <si>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</si>
  <si>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</si>
  <si>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</si>
  <si>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</si>
  <si>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</si>
  <si>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</si>
  <si>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</si>
  <si>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</si>
  <si>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</si>
  <si>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</si>
  <si>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</si>
  <si>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</si>
  <si>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</si>
  <si>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</si>
  <si>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</si>
  <si>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</si>
  <si>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</si>
  <si>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</si>
  <si>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</si>
  <si>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</si>
  <si>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</si>
  <si>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</si>
  <si>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</si>
  <si>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</si>
  <si>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</si>
  <si>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</si>
  <si>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</si>
  <si>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</si>
  <si>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</si>
  <si>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</si>
  <si>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</si>
  <si>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</si>
  <si>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</si>
  <si>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</si>
  <si>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</si>
  <si>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</si>
  <si>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</si>
  <si>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</si>
  <si>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</si>
  <si>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</si>
  <si>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</si>
  <si>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</si>
  <si>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</si>
  <si>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</si>
  <si>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</si>
  <si>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</si>
  <si>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</si>
  <si>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</si>
  <si>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</si>
  <si>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</si>
  <si>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</si>
  <si>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</si>
  <si>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</si>
  <si>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</si>
  <si>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</si>
  <si>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</si>
  <si>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</si>
  <si>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</si>
  <si>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</si>
  <si>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</si>
  <si>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</si>
  <si>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</si>
  <si>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</si>
  <si>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</si>
  <si>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</si>
  <si>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</si>
  <si>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</si>
  <si>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</si>
  <si>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</si>
  <si>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</si>
  <si>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</si>
  <si>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</si>
  <si>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</si>
  <si>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</si>
  <si>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</si>
  <si>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</si>
  <si>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</si>
  <si>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</si>
  <si>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</si>
  <si>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</si>
  <si>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</si>
  <si>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</si>
  <si>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</si>
  <si>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</si>
  <si>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</si>
  <si>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</si>
  <si>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</si>
  <si>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</si>
  <si>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</si>
  <si>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</si>
  <si>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</si>
  <si>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</si>
  <si>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</si>
  <si>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</si>
  <si>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</si>
  <si>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</si>
  <si>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</si>
  <si>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</si>
  <si>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</si>
  <si>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</si>
  <si>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</si>
  <si>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</si>
  <si>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</si>
  <si>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</si>
  <si>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</si>
  <si>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</si>
  <si>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</si>
  <si>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</si>
  <si>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</si>
  <si>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</si>
  <si>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</si>
  <si>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</si>
  <si>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</si>
  <si>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</si>
  <si>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</si>
  <si>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</si>
  <si>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</si>
  <si>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</si>
  <si>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</si>
  <si>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</si>
  <si>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</si>
  <si>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</si>
  <si>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</si>
  <si>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</si>
  <si>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</si>
  <si>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</si>
  <si>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</si>
  <si>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</si>
  <si>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</si>
  <si>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</si>
  <si>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</si>
  <si>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</si>
  <si>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</si>
  <si>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</si>
  <si>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</si>
  <si>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</si>
  <si>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</si>
  <si>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</si>
  <si>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</si>
  <si>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</si>
  <si>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</si>
  <si>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</si>
  <si>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</si>
  <si>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</si>
  <si>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</si>
  <si>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</si>
  <si>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</si>
  <si>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</si>
  <si>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</si>
  <si>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</si>
  <si>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</si>
  <si>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</si>
  <si>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</si>
  <si>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</si>
  <si>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</si>
  <si>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</si>
  <si>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</si>
  <si>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</si>
  <si>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</si>
  <si>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</si>
  <si>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</si>
  <si>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</si>
  <si>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</si>
  <si>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</si>
  <si>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</si>
  <si>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</si>
  <si>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</si>
  <si>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</si>
  <si>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</si>
  <si>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</si>
  <si>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</si>
  <si>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</si>
  <si>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</si>
  <si>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</si>
  <si>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</si>
  <si>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</si>
  <si>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</si>
  <si>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</si>
  <si>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</si>
  <si>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</si>
  <si>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</si>
  <si>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</si>
  <si>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</si>
  <si>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</si>
  <si>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</si>
  <si>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</si>
  <si>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</si>
  <si>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</si>
  <si>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</si>
  <si>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</si>
  <si>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</si>
  <si>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</si>
  <si>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</si>
  <si>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</si>
  <si>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</si>
  <si>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</si>
  <si>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</si>
  <si>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</si>
  <si>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</si>
  <si>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</si>
  <si>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</si>
  <si>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</si>
  <si>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</si>
  <si>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</si>
  <si>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</si>
  <si>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</si>
  <si>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</si>
  <si>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</si>
  <si>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</si>
  <si>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</si>
  <si>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</si>
  <si>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</si>
  <si>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</si>
  <si>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</si>
  <si>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</si>
  <si>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</si>
  <si>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</si>
  <si>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</si>
  <si>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</si>
  <si>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</si>
  <si>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</si>
  <si>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</si>
  <si>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</si>
  <si>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</si>
  <si>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</si>
  <si>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</si>
  <si>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</si>
  <si>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</si>
  <si>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</si>
  <si>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</si>
  <si>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</si>
  <si>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</si>
  <si>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</si>
  <si>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</si>
  <si>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</si>
  <si>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</si>
  <si>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</si>
  <si>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</si>
  <si>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</si>
  <si>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</si>
  <si>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</si>
  <si>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</si>
  <si>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</si>
  <si>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</si>
  <si>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</si>
  <si>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</si>
  <si>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</si>
  <si>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</si>
  <si>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</si>
  <si>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</si>
  <si>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</si>
  <si>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</si>
  <si>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</si>
  <si>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</si>
  <si>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</si>
  <si>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</si>
  <si>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</si>
  <si>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</si>
  <si>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</si>
  <si>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</si>
  <si>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</si>
  <si>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</si>
  <si>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</si>
  <si>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</si>
  <si>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</si>
  <si>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</si>
  <si>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</si>
  <si>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</si>
  <si>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</si>
  <si>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</si>
  <si>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</si>
  <si>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</si>
  <si>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</si>
  <si>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</si>
  <si>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</si>
  <si>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</si>
  <si>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</si>
  <si>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</si>
  <si>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</si>
  <si>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</si>
  <si>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</si>
  <si>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</si>
  <si>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</si>
  <si>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</si>
  <si>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</si>
  <si>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</si>
  <si>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</si>
  <si>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</si>
  <si>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</si>
  <si>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</si>
  <si>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</si>
  <si>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</si>
  <si>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</si>
  <si>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</si>
  <si>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</si>
  <si>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</si>
  <si>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</si>
  <si>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</si>
  <si>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</si>
  <si>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</si>
  <si>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</si>
  <si>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</si>
  <si>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</si>
  <si>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</si>
  <si>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</si>
  <si>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</si>
  <si>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</si>
  <si>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</si>
  <si>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</si>
  <si>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</si>
  <si>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</si>
  <si>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</si>
  <si>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</si>
  <si>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</si>
  <si>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</si>
  <si>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</si>
  <si>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</si>
  <si>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</si>
  <si>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</si>
  <si>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</si>
  <si>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</si>
  <si>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</si>
  <si>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</si>
  <si>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</si>
  <si>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</si>
  <si>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</si>
  <si>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</si>
  <si>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</si>
  <si>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</si>
  <si>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</si>
  <si>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</si>
  <si>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</si>
  <si>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</si>
  <si>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</si>
  <si>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</si>
  <si>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</si>
  <si>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</si>
  <si>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</si>
  <si>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</si>
  <si>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</si>
  <si>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</si>
  <si>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</si>
  <si>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</si>
  <si>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</si>
  <si>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</si>
  <si>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</si>
  <si>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</si>
  <si>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</si>
  <si>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</si>
  <si>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</si>
  <si>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</si>
  <si>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</si>
  <si>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</si>
  <si>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</si>
  <si>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</si>
  <si>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</si>
  <si>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</si>
  <si>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</si>
  <si>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</si>
  <si>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</si>
  <si>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</si>
  <si>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</si>
  <si>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</si>
  <si>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</si>
  <si>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</si>
  <si>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</si>
  <si>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</si>
  <si>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</si>
  <si>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</si>
  <si>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</si>
  <si>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</si>
  <si>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</si>
  <si>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</si>
  <si>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</si>
  <si>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</si>
  <si>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</si>
  <si>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</si>
  <si>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</si>
  <si>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</si>
  <si>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</si>
  <si>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</si>
  <si>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</si>
  <si>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</si>
  <si>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</si>
  <si>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</si>
  <si>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</si>
  <si>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</si>
  <si>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</si>
  <si>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</si>
  <si>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</si>
  <si>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</si>
  <si>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</si>
  <si>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</si>
  <si>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</si>
  <si>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</si>
  <si>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</si>
  <si>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</si>
  <si>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</si>
  <si>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</si>
  <si>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</si>
  <si>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</si>
  <si>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</si>
  <si>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</si>
  <si>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</si>
  <si>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</si>
  <si>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</si>
  <si>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</si>
  <si>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</si>
  <si>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</si>
  <si>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</si>
  <si>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</si>
  <si>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</si>
  <si>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</si>
  <si>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</si>
  <si>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</si>
  <si>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</si>
  <si>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</si>
  <si>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</si>
  <si>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</si>
  <si>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</si>
  <si>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</si>
  <si>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</si>
  <si>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</si>
  <si>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</si>
  <si>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</si>
  <si>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</si>
  <si>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</si>
  <si>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</si>
  <si>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</si>
  <si>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</si>
  <si>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</si>
  <si>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</si>
  <si>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</si>
  <si>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</si>
  <si>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</si>
  <si>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</si>
  <si>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</si>
  <si>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</si>
  <si>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</si>
  <si>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</si>
  <si>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</si>
  <si>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</si>
  <si>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</si>
  <si>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</si>
  <si>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</si>
  <si>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</si>
  <si>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</si>
  <si>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</si>
  <si>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</si>
  <si>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</si>
  <si>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</si>
  <si>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</si>
  <si>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</si>
  <si>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</si>
  <si>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</si>
  <si>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</si>
  <si>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</si>
  <si>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</si>
  <si>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</si>
  <si>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</si>
  <si>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</si>
  <si>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</si>
  <si>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</si>
  <si>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</si>
  <si>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</si>
  <si>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</si>
  <si>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</si>
  <si>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</si>
  <si>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</si>
  <si>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</si>
  <si>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</si>
  <si>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</si>
  <si>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</si>
  <si>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</si>
  <si>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</si>
  <si>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</si>
  <si>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</si>
  <si>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</si>
  <si>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</si>
  <si>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</si>
  <si>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</si>
  <si>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</si>
  <si>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</si>
  <si>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</si>
  <si>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</si>
  <si>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</si>
  <si>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</si>
  <si>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</si>
  <si>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</si>
  <si>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</si>
  <si>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</si>
  <si>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</si>
  <si>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</si>
  <si>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</si>
  <si>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</si>
  <si>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</si>
  <si>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</si>
  <si>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</si>
  <si>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</si>
  <si>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</si>
  <si>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</si>
  <si>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</si>
  <si>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</si>
  <si>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</si>
  <si>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</si>
  <si>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</si>
  <si>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</si>
  <si>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</si>
  <si>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</si>
  <si>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</si>
  <si>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</si>
  <si>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</si>
  <si>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</si>
  <si>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</si>
  <si>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</si>
  <si>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</si>
  <si>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</si>
  <si>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</si>
  <si>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</si>
  <si>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</si>
  <si>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</si>
  <si>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</si>
  <si>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</si>
  <si>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</si>
  <si>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</si>
  <si>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</si>
  <si>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</si>
  <si>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</si>
  <si>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</si>
  <si>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</si>
  <si>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</si>
  <si>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</si>
  <si>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</si>
  <si>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</si>
  <si>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</si>
  <si>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</si>
  <si>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</si>
  <si>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</si>
  <si>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</si>
  <si>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</si>
  <si>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</si>
  <si>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</si>
  <si>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</si>
  <si>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</si>
  <si>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</si>
  <si>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</si>
  <si>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</si>
  <si>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</si>
  <si>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</si>
  <si>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</si>
  <si>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</si>
  <si>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</si>
  <si>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</si>
  <si>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</si>
  <si>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</si>
  <si>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</si>
  <si>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</si>
  <si>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</si>
  <si>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</si>
  <si>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</si>
  <si>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</si>
  <si>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</si>
  <si>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</si>
  <si>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</si>
  <si>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</si>
  <si>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</si>
  <si>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</si>
  <si>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</si>
  <si>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</si>
  <si>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</si>
  <si>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</si>
  <si>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</si>
  <si>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</si>
  <si>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</si>
  <si>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</si>
  <si>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</si>
  <si>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</si>
  <si>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</si>
  <si>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</si>
  <si>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</si>
  <si>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</si>
  <si>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</si>
  <si>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</si>
  <si>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</si>
  <si>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</si>
  <si>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</si>
  <si>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</si>
  <si>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</si>
  <si>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</si>
  <si>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</si>
  <si>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</si>
  <si>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</si>
  <si>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</si>
  <si>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</si>
  <si>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</si>
  <si>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</si>
  <si>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</si>
  <si>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</si>
  <si>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</si>
  <si>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</si>
  <si>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</si>
  <si>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</si>
  <si>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</si>
  <si>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</si>
  <si>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</si>
  <si>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</si>
  <si>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</si>
  <si>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</si>
  <si>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</si>
  <si>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</si>
  <si>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</si>
  <si>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</si>
  <si>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</si>
  <si>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</si>
  <si>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</si>
  <si>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</si>
  <si>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</si>
  <si>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</si>
  <si>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</si>
  <si>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</si>
  <si>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</si>
  <si>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</si>
  <si>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</si>
  <si>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</si>
  <si>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</si>
  <si>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</si>
  <si>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</si>
  <si>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</si>
  <si>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</si>
  <si>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</si>
  <si>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</si>
  <si>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</si>
  <si>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</si>
  <si>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</si>
  <si>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</si>
  <si>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</si>
  <si>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</si>
  <si>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</si>
  <si>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</si>
  <si>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</si>
  <si>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</si>
  <si>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</si>
  <si>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</si>
  <si>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</si>
  <si>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</si>
  <si>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</si>
  <si>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</si>
  <si>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</si>
  <si>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</si>
  <si>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</si>
  <si>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</si>
  <si>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</si>
  <si>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</si>
  <si>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</si>
  <si>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</si>
  <si>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</si>
  <si>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</si>
  <si>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</si>
  <si>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</si>
  <si>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</si>
  <si>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</si>
  <si>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</si>
  <si>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</si>
  <si>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</si>
  <si>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</si>
  <si>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</si>
  <si>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</si>
  <si>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</si>
  <si>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</si>
  <si>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</si>
  <si>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</si>
  <si>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</si>
  <si>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</si>
  <si>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</si>
  <si>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</si>
  <si>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</si>
  <si>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</si>
  <si>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</si>
  <si>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</si>
  <si>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</si>
  <si>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</si>
  <si>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</si>
  <si>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</si>
  <si>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</si>
  <si>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</si>
  <si>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</si>
  <si>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</si>
  <si>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</si>
  <si>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</si>
  <si>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</si>
  <si>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</si>
  <si>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</si>
  <si>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</si>
  <si>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</si>
  <si>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</si>
  <si>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</si>
  <si>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</si>
  <si>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</si>
  <si>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</si>
  <si>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</si>
  <si>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</si>
  <si>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</si>
  <si>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</si>
  <si>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</si>
  <si>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</si>
  <si>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</si>
  <si>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</si>
  <si>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</si>
  <si>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</si>
  <si>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</si>
  <si>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</si>
  <si>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</si>
  <si>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</si>
  <si>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</si>
  <si>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</si>
  <si>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</si>
  <si>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</si>
  <si>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</si>
  <si>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</si>
  <si>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</si>
  <si>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</si>
  <si>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</si>
  <si>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</si>
  <si>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</si>
  <si>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</si>
  <si>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</si>
  <si>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</si>
  <si>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</si>
  <si>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</si>
  <si>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</si>
  <si>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</si>
  <si>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</si>
  <si>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</si>
  <si>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</si>
  <si>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</si>
  <si>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</si>
  <si>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</si>
  <si>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</si>
  <si>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</si>
  <si>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</si>
  <si>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</si>
  <si>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</si>
  <si>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</si>
  <si>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</si>
  <si>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</si>
  <si>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</si>
  <si>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</si>
  <si>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</si>
  <si>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</si>
  <si>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</si>
  <si>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</si>
  <si>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</si>
  <si>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</si>
  <si>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</si>
  <si>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</si>
  <si>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</si>
  <si>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</si>
  <si>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</si>
  <si>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</si>
  <si>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</si>
  <si>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</si>
  <si>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</si>
  <si>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</si>
  <si>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</si>
  <si>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</si>
  <si>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</si>
  <si>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</si>
  <si>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</si>
  <si>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</si>
  <si>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</si>
  <si>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</si>
  <si>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</si>
  <si>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</si>
  <si>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</si>
  <si>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</si>
  <si>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</si>
  <si>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</si>
  <si>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</si>
  <si>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</si>
  <si>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</si>
  <si>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</si>
  <si>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</si>
  <si>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</si>
  <si>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</si>
  <si>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</si>
  <si>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</si>
  <si>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</si>
  <si>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</si>
  <si>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</si>
  <si>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</si>
  <si>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</si>
  <si>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</si>
  <si>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</si>
  <si>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</si>
  <si>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</si>
  <si>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</si>
  <si>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</si>
  <si>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</si>
  <si>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</si>
  <si>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</si>
  <si>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</si>
  <si>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</si>
  <si>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</si>
  <si>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</si>
  <si>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</si>
  <si>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</si>
  <si>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</si>
  <si>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</si>
  <si>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</si>
  <si>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</si>
  <si>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</si>
  <si>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</si>
  <si>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</si>
  <si>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</si>
  <si>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</si>
  <si>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</si>
  <si>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</si>
  <si>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</si>
  <si>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</si>
  <si>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</si>
  <si>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</si>
  <si>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</si>
  <si>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</si>
  <si>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</si>
  <si>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</si>
  <si>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</si>
  <si>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</si>
  <si>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</si>
  <si>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</si>
  <si>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</si>
  <si>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</si>
  <si>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</si>
  <si>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</si>
  <si>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</si>
  <si>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</si>
  <si>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</si>
  <si>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</si>
  <si>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</si>
  <si>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</si>
  <si>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</si>
  <si>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</si>
  <si>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</si>
  <si>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</si>
  <si>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</si>
  <si>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</si>
  <si>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</si>
  <si>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</si>
  <si>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</si>
  <si>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</si>
  <si>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</si>
  <si>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</si>
  <si>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</si>
  <si>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</si>
  <si>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</si>
  <si>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</si>
  <si>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</si>
  <si>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</si>
  <si>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</si>
  <si>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</si>
  <si>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</si>
  <si>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</si>
  <si>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</si>
  <si>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</si>
  <si>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</si>
  <si>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</si>
  <si>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</si>
  <si>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</si>
  <si>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</si>
  <si>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</si>
  <si>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</si>
  <si>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</si>
  <si>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</si>
  <si>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</si>
  <si>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</si>
  <si>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</si>
  <si>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</si>
  <si>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</si>
  <si>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</si>
  <si>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</si>
  <si>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</si>
  <si>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</si>
  <si>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</si>
  <si>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</si>
  <si>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</si>
  <si>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</si>
  <si>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</si>
  <si>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</si>
  <si>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</si>
  <si>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</si>
  <si>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</si>
  <si>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</si>
  <si>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</si>
  <si>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</si>
  <si>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</si>
  <si>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</si>
  <si>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</si>
  <si>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</si>
  <si>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</si>
  <si>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</si>
  <si>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</si>
  <si>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</si>
  <si>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</si>
  <si>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</si>
  <si>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</si>
  <si>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</si>
  <si>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</si>
  <si>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</si>
  <si>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</si>
  <si>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</si>
  <si>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</si>
  <si>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</si>
  <si>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</si>
  <si>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</si>
  <si>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</si>
  <si>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</si>
  <si>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</si>
  <si>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</si>
  <si>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</si>
  <si>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</si>
  <si>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</si>
  <si>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</si>
  <si>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</si>
  <si>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</si>
  <si>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</si>
  <si>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</si>
  <si>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</si>
  <si>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</si>
  <si>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</si>
  <si>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</si>
  <si>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</si>
  <si>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</si>
  <si>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</si>
  <si>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</si>
  <si>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</si>
  <si>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</si>
  <si>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</si>
  <si>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</si>
  <si>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</si>
  <si>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</si>
  <si>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</si>
  <si>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</si>
  <si>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</si>
  <si>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</si>
  <si>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</si>
  <si>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</si>
  <si>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</si>
  <si>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</si>
  <si>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</si>
  <si>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</si>
  <si>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</si>
  <si>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</si>
  <si>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</si>
  <si>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</si>
  <si>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</si>
  <si>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</si>
  <si>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</si>
  <si>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</si>
  <si>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</si>
  <si>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</si>
  <si>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</si>
  <si>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</si>
  <si>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</si>
  <si>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</si>
  <si>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</si>
  <si>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</si>
  <si>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</si>
  <si>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</si>
  <si>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</si>
  <si>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</si>
  <si>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</si>
  <si>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</si>
  <si>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</si>
  <si>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</si>
  <si>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</si>
  <si>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</si>
  <si>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</si>
  <si>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</si>
  <si>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</si>
  <si>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</si>
  <si>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</si>
  <si>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</si>
  <si>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</si>
  <si>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</si>
  <si>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</si>
  <si>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</si>
  <si>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</si>
  <si>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</si>
  <si>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</si>
  <si>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</si>
  <si>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</si>
  <si>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</si>
  <si>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</si>
  <si>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</si>
  <si>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</si>
  <si>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</si>
  <si>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</si>
  <si>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</si>
  <si>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</si>
  <si>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</si>
  <si>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</si>
  <si>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</si>
  <si>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</si>
  <si>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</si>
  <si>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</si>
  <si>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</si>
  <si>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</si>
  <si>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</si>
  <si>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</si>
  <si>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</si>
  <si>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</si>
  <si>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</si>
  <si>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</si>
  <si>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</si>
  <si>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</si>
  <si>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</si>
  <si>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</si>
  <si>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</si>
  <si>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</si>
  <si>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</si>
  <si>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</si>
  <si>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</si>
  <si>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</si>
  <si>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</si>
  <si>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</si>
  <si>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</si>
  <si>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</si>
  <si>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</si>
  <si>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</si>
  <si>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</si>
  <si>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</si>
  <si>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</si>
  <si>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</si>
  <si>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</si>
  <si>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</si>
  <si>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</si>
  <si>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</si>
  <si>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</si>
  <si>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</si>
  <si>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</si>
  <si>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</si>
  <si>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</si>
  <si>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</si>
  <si>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</si>
  <si>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</si>
  <si>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</si>
  <si>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</si>
  <si>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</si>
  <si>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</si>
  <si>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</si>
  <si>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</si>
  <si>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</si>
  <si>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</si>
  <si>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</si>
  <si>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</si>
  <si>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</si>
  <si>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</si>
  <si>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</si>
  <si>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</si>
  <si>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</si>
  <si>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</si>
  <si>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</si>
  <si>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</si>
  <si>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</si>
  <si>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</si>
  <si>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</si>
  <si>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</si>
  <si>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</si>
  <si>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</si>
  <si>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</si>
  <si>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</si>
  <si>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</si>
  <si>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</si>
  <si>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</si>
  <si>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</si>
  <si>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</si>
  <si>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</si>
  <si>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</si>
  <si>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</si>
  <si>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</si>
  <si>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</si>
  <si>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</si>
  <si>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</si>
  <si>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</si>
  <si>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</si>
  <si>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</si>
  <si>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</si>
  <si>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</si>
  <si>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</si>
  <si>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</si>
  <si>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</si>
  <si>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</si>
  <si>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</si>
  <si>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</si>
  <si>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</si>
  <si>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</si>
  <si>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</si>
  <si>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</si>
  <si>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</si>
  <si>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</si>
  <si>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</si>
  <si>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</si>
  <si>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</si>
  <si>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</si>
  <si>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</si>
  <si>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</si>
  <si>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</si>
  <si>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</si>
  <si>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</si>
  <si>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</si>
  <si>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</si>
  <si>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</si>
  <si>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</si>
  <si>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</si>
  <si>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</si>
  <si>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</si>
  <si>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</si>
  <si>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</si>
  <si>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</si>
  <si>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</si>
  <si>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</si>
  <si>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</si>
  <si>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</si>
  <si>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</si>
  <si>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</si>
  <si>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</si>
  <si>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</si>
  <si>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</si>
  <si>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</si>
  <si>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</si>
  <si>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</si>
  <si>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</si>
  <si>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</si>
  <si>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</si>
  <si>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</si>
  <si>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</si>
  <si>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</si>
  <si>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</si>
  <si>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</si>
  <si>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</si>
  <si>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</si>
  <si>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</si>
  <si>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</si>
  <si>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</si>
  <si>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</si>
  <si>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</si>
  <si>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</si>
  <si>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</si>
  <si>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</si>
  <si>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</si>
  <si>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</si>
  <si>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</si>
  <si>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</si>
  <si>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</si>
  <si>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</si>
  <si>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</si>
  <si>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</si>
  <si>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</si>
  <si>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</si>
  <si>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</si>
  <si>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</si>
  <si>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</si>
  <si>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</si>
  <si>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</si>
  <si>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</si>
  <si>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</si>
  <si>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</si>
  <si>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</si>
  <si>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</si>
  <si>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</si>
  <si>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</si>
  <si>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</si>
  <si>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</si>
  <si>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</si>
  <si>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</si>
  <si>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</si>
  <si>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</si>
  <si>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</si>
  <si>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</si>
  <si>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</si>
  <si>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</si>
  <si>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</si>
  <si>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</si>
  <si>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</si>
  <si>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</si>
  <si>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</si>
  <si>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</si>
  <si>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</si>
  <si>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</si>
  <si>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</si>
  <si>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</si>
  <si>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</si>
  <si>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</si>
  <si>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</si>
  <si>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</si>
  <si>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</si>
  <si>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</si>
  <si>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</si>
  <si>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</si>
  <si>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</si>
  <si>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</si>
  <si>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</si>
  <si>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</si>
  <si>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</si>
  <si>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</si>
  <si>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</si>
  <si>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</si>
  <si>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</si>
  <si>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</si>
  <si>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</si>
  <si>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</si>
  <si>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</si>
  <si>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</si>
  <si>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</si>
  <si>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</si>
  <si>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</si>
  <si>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</si>
  <si>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</si>
  <si>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</si>
  <si>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</si>
  <si>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</si>
  <si>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</si>
  <si>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</si>
  <si>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</si>
  <si>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</si>
  <si>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</si>
  <si>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</si>
  <si>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</si>
  <si>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</si>
  <si>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</si>
  <si>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</si>
  <si>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</si>
  <si>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</si>
  <si>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</si>
  <si>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</si>
  <si>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</si>
  <si>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</si>
  <si>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</si>
  <si>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</si>
  <si>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</si>
  <si>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</si>
  <si>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</si>
  <si>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</si>
  <si>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</si>
  <si>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</si>
  <si>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</si>
  <si>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</si>
  <si>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</si>
  <si>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</si>
  <si>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</si>
  <si>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</si>
  <si>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</si>
  <si>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</si>
  <si>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</si>
  <si>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</si>
  <si>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</si>
  <si>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</si>
  <si>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</si>
  <si>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</si>
  <si>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</si>
  <si>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</si>
  <si>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</si>
  <si>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</si>
  <si>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</si>
  <si>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</si>
  <si>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</si>
  <si>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</si>
  <si>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</si>
  <si>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</si>
  <si>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</si>
  <si>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</si>
  <si>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</si>
  <si>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</si>
  <si>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</si>
  <si>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</si>
  <si>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</si>
  <si>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</si>
  <si>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</si>
  <si>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</si>
  <si>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</si>
  <si>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</si>
  <si>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</si>
  <si>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</si>
  <si>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</si>
  <si>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</si>
  <si>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</si>
  <si>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</si>
  <si>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</si>
  <si>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</si>
  <si>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</si>
  <si>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</si>
  <si>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</si>
  <si>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</si>
  <si>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</si>
  <si>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</si>
  <si>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</si>
  <si>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</si>
  <si>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</si>
  <si>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</si>
  <si>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</si>
  <si>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</si>
  <si>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</si>
  <si>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</si>
  <si>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</si>
  <si>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</si>
  <si>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</si>
  <si>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</si>
  <si>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</si>
  <si>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</si>
  <si>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</si>
  <si>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</si>
  <si>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</si>
  <si>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</si>
  <si>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</si>
  <si>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</si>
  <si>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</si>
  <si>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</si>
  <si>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</si>
  <si>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</si>
  <si>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</si>
  <si>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</si>
  <si>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</si>
  <si>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</si>
  <si>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</si>
  <si>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</si>
  <si>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</si>
  <si>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</si>
  <si>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</si>
  <si>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</si>
  <si>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</si>
  <si>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</si>
  <si>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</si>
  <si>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</si>
  <si>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</si>
  <si>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</si>
  <si>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</si>
  <si>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</si>
  <si>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</si>
  <si>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</si>
  <si>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</si>
  <si>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</si>
  <si>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</si>
  <si>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</si>
  <si>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</si>
  <si>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</si>
  <si>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</si>
  <si>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</si>
  <si>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</si>
  <si>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</si>
  <si>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</si>
  <si>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</si>
  <si>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</si>
  <si>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</si>
  <si>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</si>
  <si>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</si>
  <si>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</si>
  <si>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</si>
  <si>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</si>
  <si>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</si>
  <si>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</si>
  <si>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</si>
  <si>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</si>
  <si>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</si>
  <si>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</si>
  <si>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</si>
  <si>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</si>
  <si>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</si>
  <si>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</si>
  <si>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</si>
  <si>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</si>
  <si>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</si>
  <si>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</si>
  <si>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</si>
  <si>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</si>
  <si>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</si>
  <si>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</si>
  <si>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</si>
  <si>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</si>
  <si>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</si>
  <si>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</si>
  <si>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</si>
  <si>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</si>
  <si>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</si>
  <si>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</si>
  <si>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</si>
  <si>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</si>
  <si>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</si>
  <si>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</si>
  <si>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</si>
  <si>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</si>
  <si>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</si>
  <si>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</si>
  <si>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</si>
  <si>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</si>
  <si>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</si>
  <si>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</si>
  <si>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</si>
  <si>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</si>
  <si>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</si>
  <si>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</si>
  <si>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</si>
  <si>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</si>
  <si>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</si>
  <si>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</si>
  <si>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</si>
  <si>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</si>
  <si>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</si>
  <si>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</si>
  <si>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</si>
  <si>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</si>
  <si>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</si>
  <si>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</si>
  <si>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</si>
  <si>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</si>
  <si>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</si>
  <si>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</si>
  <si>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</si>
  <si>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</si>
  <si>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</si>
  <si>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</si>
  <si>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</si>
  <si>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</si>
  <si>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</si>
  <si>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</si>
  <si>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</si>
  <si>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</si>
  <si>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</si>
  <si>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</si>
  <si>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</si>
  <si>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</si>
  <si>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</si>
  <si>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</si>
  <si>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</si>
  <si>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</si>
  <si>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</si>
  <si>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</si>
  <si>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</si>
  <si>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</si>
  <si>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</si>
  <si>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</si>
  <si>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</si>
  <si>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</si>
  <si>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</si>
  <si>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</si>
  <si>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</si>
  <si>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</si>
  <si>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</si>
  <si>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</si>
  <si>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</si>
  <si>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</si>
  <si>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</si>
  <si>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</si>
  <si>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</si>
  <si>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</si>
  <si>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</si>
  <si>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</si>
  <si>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</si>
  <si>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</si>
  <si>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</si>
  <si>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</si>
  <si>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</si>
  <si>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</si>
  <si>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</si>
  <si>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</si>
  <si>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</si>
  <si>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</si>
  <si>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</si>
  <si>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</si>
  <si>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</si>
  <si>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</si>
  <si>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</si>
  <si>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</si>
  <si>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</si>
  <si>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</si>
  <si>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</si>
  <si>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</si>
  <si>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</si>
  <si>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</si>
  <si>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</si>
  <si>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</si>
  <si>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</si>
  <si>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</si>
  <si>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</si>
  <si>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</si>
  <si>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</si>
  <si>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</si>
  <si>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</si>
  <si>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</si>
  <si>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</si>
  <si>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</si>
  <si>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</si>
  <si>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</si>
  <si>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</si>
  <si>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</si>
  <si>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</si>
  <si>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</si>
  <si>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</si>
  <si>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</si>
  <si>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</si>
  <si>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</si>
  <si>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</si>
  <si>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</si>
  <si>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</si>
  <si>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</si>
  <si>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</si>
  <si>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</si>
  <si>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</si>
  <si>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</si>
  <si>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</si>
  <si>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</si>
  <si>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</si>
  <si>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</si>
  <si>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</si>
  <si>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</si>
  <si>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</si>
  <si>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</si>
  <si>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</si>
  <si>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</si>
  <si>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</si>
  <si>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</si>
  <si>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</si>
  <si>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</si>
  <si>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</si>
  <si>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</si>
  <si>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</si>
  <si>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</si>
  <si>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</si>
  <si>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</si>
  <si>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</si>
  <si>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</si>
  <si>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</si>
  <si>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</si>
  <si>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</si>
  <si>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</si>
  <si>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</si>
  <si>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</si>
  <si>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</si>
  <si>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</si>
  <si>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</si>
  <si>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</si>
  <si>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</si>
  <si>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</si>
  <si>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</si>
  <si>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</si>
  <si>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</si>
  <si>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</si>
  <si>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</si>
  <si>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</si>
  <si>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</si>
  <si>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</si>
  <si>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</si>
  <si>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</si>
  <si>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</si>
  <si>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</si>
  <si>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</si>
  <si>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</si>
  <si>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</si>
  <si>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</si>
  <si>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</si>
  <si>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</si>
  <si>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</si>
  <si>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</si>
  <si>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</si>
  <si>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</si>
  <si>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</si>
  <si>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</si>
  <si>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</si>
  <si>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</si>
  <si>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</si>
  <si>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</si>
  <si>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</si>
  <si>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</si>
  <si>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</si>
  <si>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</si>
  <si>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</si>
  <si>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</si>
  <si>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</si>
  <si>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</si>
  <si>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</si>
  <si>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</si>
  <si>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</si>
  <si>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</si>
  <si>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</si>
  <si>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</si>
  <si>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</si>
  <si>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</si>
  <si>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</si>
  <si>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</si>
  <si>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</si>
  <si>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</si>
  <si>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</si>
  <si>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</si>
  <si>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</si>
  <si>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</si>
  <si>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</si>
  <si>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</si>
  <si>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</si>
  <si>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</si>
  <si>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</si>
  <si>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</si>
  <si>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</si>
  <si>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</si>
  <si>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</si>
  <si>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</si>
  <si>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</si>
  <si>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</si>
  <si>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</si>
  <si>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</si>
  <si>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</si>
  <si>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</si>
  <si>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</si>
  <si>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</si>
  <si>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</si>
  <si>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</si>
  <si>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</si>
  <si>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</si>
  <si>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</si>
  <si>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</si>
  <si>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</si>
  <si>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</si>
  <si>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</si>
  <si>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</si>
  <si>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</si>
  <si>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</si>
  <si>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</si>
  <si>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</si>
  <si>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</si>
  <si>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</si>
  <si>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</si>
  <si>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</si>
  <si>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</si>
  <si>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</si>
  <si>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</si>
  <si>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</si>
  <si>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</si>
  <si>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</si>
  <si>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</si>
  <si>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</si>
  <si>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</si>
  <si>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</si>
  <si>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</si>
  <si>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</si>
  <si>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</si>
  <si>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</si>
  <si>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</si>
  <si>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</si>
  <si>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</si>
  <si>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</si>
  <si>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</si>
  <si>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</si>
  <si>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</si>
  <si>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</si>
  <si>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</si>
  <si>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</si>
  <si>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</si>
  <si>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</si>
  <si>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</si>
  <si>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</si>
  <si>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</si>
  <si>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</si>
  <si>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</si>
  <si>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</si>
  <si>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</si>
  <si>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</si>
  <si>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</si>
  <si>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</si>
  <si>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</si>
  <si>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</si>
  <si>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</si>
  <si>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</si>
  <si>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</si>
  <si>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</si>
  <si>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</si>
  <si>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</si>
  <si>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</si>
  <si>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</si>
  <si>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</si>
  <si>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</si>
  <si>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</si>
  <si>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</si>
  <si>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</si>
  <si>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</si>
  <si>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</si>
  <si>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</si>
  <si>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</si>
  <si>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</si>
  <si>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</si>
  <si>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</si>
  <si>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</si>
  <si>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</si>
  <si>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</si>
  <si>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</si>
  <si>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</si>
  <si>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</si>
  <si>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</si>
  <si>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</si>
  <si>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</si>
  <si>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</si>
  <si>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</si>
  <si>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</si>
  <si>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</si>
  <si>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</si>
  <si>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</si>
  <si>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</si>
  <si>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</si>
  <si>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</si>
  <si>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</si>
  <si>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</si>
  <si>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</si>
  <si>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</si>
  <si>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</si>
  <si>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</si>
  <si>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</si>
  <si>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</si>
  <si>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</si>
  <si>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</si>
  <si>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</si>
  <si>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</si>
  <si>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</si>
  <si>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</si>
  <si>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</si>
  <si>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</si>
  <si>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</si>
  <si>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</si>
  <si>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</si>
  <si>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</si>
  <si>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</si>
  <si>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</si>
  <si>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</si>
  <si>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</si>
  <si>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</si>
  <si>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</si>
  <si>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</si>
  <si>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</si>
  <si>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</si>
  <si>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</si>
  <si>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</si>
  <si>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</si>
  <si>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</si>
  <si>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</si>
  <si>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</si>
  <si>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</si>
  <si>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</si>
  <si>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</si>
  <si>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</si>
  <si>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</si>
  <si>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</si>
  <si>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</si>
  <si>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</si>
  <si>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</si>
  <si>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</si>
  <si>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</si>
  <si>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</si>
  <si>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</si>
  <si>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</si>
  <si>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</si>
  <si>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</si>
  <si>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</si>
  <si>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</si>
  <si>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</si>
  <si>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</si>
  <si>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</si>
  <si>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</si>
  <si>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</si>
  <si>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</si>
  <si>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</si>
  <si>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</si>
  <si>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</si>
  <si>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</si>
  <si>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</si>
  <si>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</si>
  <si>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</si>
  <si>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</si>
  <si>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</si>
  <si>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</si>
  <si>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</si>
  <si>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</si>
  <si>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</si>
  <si>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</si>
  <si>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</si>
  <si>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</si>
  <si>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</si>
  <si>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</si>
  <si>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</si>
  <si>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</si>
  <si>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</si>
  <si>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</si>
  <si>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</si>
  <si>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</si>
  <si>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</si>
  <si>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</si>
  <si>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</si>
  <si>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</si>
  <si>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</si>
  <si>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</si>
  <si>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</si>
  <si>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</si>
  <si>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</si>
  <si>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</si>
  <si>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</si>
  <si>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</si>
  <si>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</si>
  <si>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</si>
  <si>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</si>
  <si>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</si>
  <si>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</si>
  <si>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</si>
  <si>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</si>
  <si>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</si>
  <si>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</si>
  <si>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</si>
  <si>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</si>
  <si>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</si>
  <si>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</si>
  <si>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</si>
  <si>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</si>
  <si>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</si>
  <si>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</si>
  <si>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</si>
  <si>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</si>
  <si>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</si>
  <si>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</si>
  <si>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</si>
  <si>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</si>
  <si>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</si>
  <si>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</si>
  <si>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</si>
  <si>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</si>
  <si>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</si>
  <si>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</si>
  <si>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</si>
  <si>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</si>
  <si>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</si>
  <si>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</si>
  <si>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</si>
  <si>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</si>
  <si>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</si>
  <si>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</si>
  <si>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</si>
  <si>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</si>
  <si>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</si>
  <si>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</si>
  <si>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</si>
  <si>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</si>
  <si>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</si>
  <si>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</si>
  <si>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</si>
  <si>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</si>
  <si>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</si>
  <si>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</si>
  <si>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</si>
  <si>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Critical</t>
  </si>
  <si>
    <t>1(3G) sites down 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</si>
  <si>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</si>
  <si>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</si>
  <si>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</si>
  <si>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</si>
  <si>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</si>
  <si>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</si>
  <si>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</si>
  <si>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</si>
  <si>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</si>
  <si>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</si>
  <si>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</si>
  <si>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</si>
  <si>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</si>
  <si>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</si>
  <si>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</si>
  <si>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</si>
  <si>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</si>
  <si>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</si>
  <si>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</si>
  <si>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</si>
  <si>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</si>
  <si>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</si>
  <si>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</si>
  <si>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</si>
  <si>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</si>
  <si>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</si>
  <si>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</si>
  <si>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</si>
  <si>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</si>
  <si>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</si>
  <si>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</si>
  <si>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</si>
  <si>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</si>
  <si>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</si>
  <si>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</si>
  <si>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</si>
  <si>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</si>
  <si>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</si>
  <si>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</si>
  <si>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</si>
  <si>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</si>
  <si>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</si>
  <si>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</si>
  <si>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</si>
  <si>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</si>
  <si>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</si>
  <si>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</si>
  <si>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</si>
  <si>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</si>
  <si>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</si>
  <si>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</si>
  <si>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</si>
  <si>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</si>
  <si>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</si>
  <si>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</si>
  <si>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</si>
  <si>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</si>
  <si>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</si>
  <si>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</si>
  <si>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</si>
  <si>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</si>
  <si>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</si>
  <si>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</si>
  <si>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</si>
  <si>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</si>
  <si>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</si>
  <si>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</si>
  <si>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</si>
  <si>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</si>
  <si>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</si>
  <si>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</si>
  <si>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</si>
  <si>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</si>
  <si>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</si>
  <si>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</si>
  <si>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</si>
  <si>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</si>
  <si>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</si>
  <si>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</si>
  <si>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</si>
  <si>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</si>
  <si>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</si>
  <si>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</si>
  <si>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</si>
  <si>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</si>
  <si>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</si>
  <si>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</si>
  <si>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</si>
  <si>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</si>
  <si>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</si>
  <si>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Team Facing Access Issue, Site Located at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</si>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</sst>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9" totalsRowShown="0" headerRowDxfId="64" dataDxfId="63" headerRowBorderDxfId="61" tableBorderDxfId="62">
  <autoFilter ref="A1:L12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273.6295387731443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14311</v>
      </c>
      <c r="E3" s="65" t="s">
        <v>38967</v>
      </c>
      <c r="F3" s="66">
        <v>45936.528541666667</v>
      </c>
      <c r="G3" s="67">
        <f ca="1">IFERROR(NOW()-F3,"")</f>
        <v>4.9423032403865363E-2</v>
      </c>
      <c r="H3" s="66">
        <v>45936.528541666667</v>
      </c>
      <c r="I3" s="73" t="str">
        <f>IFERROR(VLOOKUP(D3,DB!A:F,6,0),"")</f>
        <v>SCECO</v>
      </c>
      <c r="J3" s="73" t="str">
        <f>IFERROR(VLOOKUP(D3,DB!A:G,7,0),"")</f>
        <v>In progress</v>
      </c>
      <c r="K3" s="69" t="s">
        <v>38968</v>
      </c>
      <c r="L3" s="70" t="str">
        <f>IFERROR(VLOOKUP(D3,DB!A:I,9,0),"")</f>
        <v>Latis</v>
      </c>
    </row>
    <row r="4" spans="1:12" ht="15" customHeight="1">
      <c r="A4" s="63"/>
      <c r="B4" s="73" t="str">
        <f>IFERROR(VLOOKUP(D4,DB!A:K,11,0),"")</f>
        <v/>
      </c>
      <c r="C4" s="64"/>
      <c r="D4" s="64"/>
      <c r="E4" s="65"/>
      <c r="F4" s="66"/>
      <c r="G4" s="67">
        <f ca="1">IFERROR(NOW()-F4,"")</f>
        <v>45936.57796469907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45936.57796469907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45936.57796469907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45936.57796469907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45936.57796469907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45936.57796469907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45936.57796469907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45936.57796469907</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45936.57796469907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45936.57796469907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45936.57796469907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45936.57796469907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45936.57796469907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45936.57796469907</v>
      </c>
      <c r="H17" s="68"/>
      <c r="I17" s="73" t="str">
        <f>IFERROR(VLOOKUP(D17,DB!A:F,6,0),"")</f>
        <v/>
      </c>
      <c r="J17" s="73" t="str">
        <f>IFERROR(VLOOKUP(D17,DB!A:G,7,0),"")</f>
        <v/>
      </c>
      <c r="K17" s="69"/>
      <c r="L17" s="70" t="str">
        <f>IFERROR(VLOOKUP(D17,DB!A:I,9,0),"")</f>
        <v/>
      </c>
    </row>
    <row r="18" spans="1:12" ht="15" customHeight="1">
      <c r="A18" s="160"/>
      <c r="B18" s="161" t="str">
        <f>IFERROR(VLOOKUP(D18,DB!A:K,11,0),"")</f>
        <v/>
      </c>
      <c r="C18" s="161"/>
      <c r="D18" s="161"/>
      <c r="E18" s="162"/>
      <c r="F18" s="163"/>
      <c r="G18" s="164">
        <f ca="1">IFERROR(NOW()-F18,"")</f>
        <v>45936.57796469907</v>
      </c>
      <c r="H18" s="163"/>
      <c r="I18" s="161" t="str">
        <f>IFERROR(VLOOKUP(D18,DB!A:F,6,0),"")</f>
        <v/>
      </c>
      <c r="J18" s="73" t="str">
        <f>IFERROR(VLOOKUP(D18,DB!A:G,7,0),"")</f>
        <v/>
      </c>
      <c r="K18" s="165"/>
      <c r="L18" s="166" t="str">
        <f>IFERROR(VLOOKUP(D18,DB!A:I,9,0),"")</f>
        <v/>
      </c>
    </row>
    <row r="19" spans="1:12" ht="15" customHeight="1">
      <c r="A19" s="160"/>
      <c r="B19" s="161" t="str">
        <f>IFERROR(VLOOKUP(D19,DB!A:K,11,0),"")</f>
        <v/>
      </c>
      <c r="C19" s="161"/>
      <c r="D19" s="161"/>
      <c r="E19" s="162"/>
      <c r="F19" s="163"/>
      <c r="G19" s="164">
        <f ca="1">IFERROR(NOW()-F19,"")</f>
        <v>45936.57796469907</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45936.57796469907</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45936.57796469907</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45936.57796469907</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45936.57796469907</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45936.57796469907</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45936.57796469907</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45936.57796469907</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45936.57796469907</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45936.57796469907</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45936.57796469907</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45936.57796469907</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45936.57796469907</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45936.57796469907</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45936.57796469907</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45936.57796469907</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45936.57796469907</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45936.57796469907</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45936.57796469907</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45936.57796469907</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45936.57796469907</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45936.57796469907</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45936.57796469907</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45936.57796469907</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45936.57796469907</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45936.57796469907</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45936.57796469907</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45936.57796469907</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45936.57796469907</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45936.57796469907</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45936.57796469907</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45936.57796469907</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45936.57796469907</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45936.57796469907</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45936.57796469907</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45936.57796469907</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45936.57796469907</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45936.57796469907</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45936.57796469907</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45936.57796469907</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45936.57796469907</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45936.57796469907</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45936.57796469907</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45936.57796469907</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45936.57796469907</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45936.57796469907</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45936.57796469907</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45936.57796469907</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45936.57796469907</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45936.57796469907</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45936.57796469907</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45936.57796469907</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45936.57796469907</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45936.57796469907</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45936.57796469907</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45936.57796469907</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45936.57796469907</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45936.57796469907</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45936.57796469907</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45936.57796469907</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45936.57796469907</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45936.57796469907</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45936.57796469907</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45936.57796469907</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45936.57796469907</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45936.57796469907</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45936.57796469907</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45936.57796469907</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45936.57796469907</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45936.57796469907</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45936.57796469907</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45936.57796469907</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45936.57796469907</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45936.57796469907</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45936.57796469907</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45936.57796469907</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45936.57796469907</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45936.57796469907</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45936.57796469907</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45936.57796469907</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45936.57796469907</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45936.57796469907</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45936.57796469907</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45936.57796469907</v>
      </c>
      <c r="H102" s="163"/>
      <c r="I102" s="161" t="str">
        <f>IFERROR(VLOOKUP(D102,DB!A:F,6,0),"")</f>
        <v/>
      </c>
      <c r="J102" s="73" t="str">
        <f>IFERROR(VLOOKUP(D102,DB!A:G,7,0),"")</f>
        <v/>
      </c>
      <c r="K102" s="165"/>
      <c r="L102" s="166" t="str">
        <f>IFERROR(VLOOKUP(D102,DB!A:I,9,0),"")</f>
        <v/>
      </c>
    </row>
    <row r="103" spans="1:12" ht="15" customHeight="1">
      <c r="A103" s="160"/>
      <c r="B103" s="161" t="str">
        <f>IFERROR(VLOOKUP(D103,DB!A:K,11,0),"")</f>
        <v/>
      </c>
      <c r="C103" s="161"/>
      <c r="D103" s="161"/>
      <c r="E103" s="162"/>
      <c r="F103" s="163"/>
      <c r="G103" s="164">
        <f ca="1">IFERROR(NOW()-F103,"")</f>
        <v>45936.57796469907</v>
      </c>
      <c r="H103" s="163"/>
      <c r="I103" s="161" t="str">
        <f>IFERROR(VLOOKUP(D103,DB!A:F,6,0),"")</f>
        <v/>
      </c>
      <c r="J103" s="73" t="str">
        <f>IFERROR(VLOOKUP(D103,DB!A:G,7,0),"")</f>
        <v/>
      </c>
      <c r="K103" s="165"/>
      <c r="L103" s="166" t="str">
        <f>IFERROR(VLOOKUP(D103,DB!A:I,9,0),"")</f>
        <v/>
      </c>
    </row>
  </sheetData>
  <customSheetViews>
    <customSheetView guid="{F6042A99-DD27-4453-835D-0834D95730CC}" filter="1" showAutoFilter="1">
      <pageMargins left="0" right="0" top="0" bottom="0" header="0" footer="0"/>
      <autoFilter ref="B1:M1" xr:uid="{59B4FFC8-562F-4475-AF5C-BB9167ED402C}"/>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129.85088136573904</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111.57812673610897</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2</v>
      </c>
      <c r="D5" s="18" t="s">
        <v>16299</v>
      </c>
      <c r="E5" s="100" t="s">
        <v>38964</v>
      </c>
      <c r="F5" s="132">
        <v>45936.478807870371</v>
      </c>
      <c r="G5" s="133">
        <f ca="1">IFERROR(NOW()-F5,"-")</f>
        <v>9.9156828699051403E-2</v>
      </c>
      <c r="H5" s="132">
        <v>45936.468391203707</v>
      </c>
      <c r="I5" s="18" t="str">
        <f>IFERROR(VLOOKUP(D5,DB!A:F,6,0),"")</f>
        <v>SCECO</v>
      </c>
      <c r="J5" s="18" t="str">
        <f>IFERROR(VLOOKUP(D5,DB!A:G,7,0),"")</f>
        <v>Dead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45936.57796469907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45936.57796469907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45936.57796469907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45936.57796469907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45936.57796469907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45936.57796469907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45936.57796469907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45936.57796469907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45936.57796469907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45936.57796469907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45936.57796469907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45936.57796469907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45936.57796469907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45936.57796469907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45936.57796469907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45936.57796469907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45936.57796469907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45936.57796469907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45936.57796469907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45936.57796469907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45936.57796469907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45936.57796469907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45936.57796469907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45936.57796469907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45936.57796469907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45936.57796469907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45936.57796469907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45936.57796469907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45936.57796469907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45936.57796469907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45936.57796469907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45936.57796469907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45936.57796469907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45936.57796469907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45936.57796469907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45936.57796469907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45936.57796469907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45936.57796469907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45936.57796469907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45936.57796469907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45936.57796469907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45936.57796469907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45936.57796469907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45936.57796469907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45936.57796469907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45936.57796469907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45936.57796469907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45936.57796469907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45936.57796469907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45936.57796469907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45936.57796469907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45936.57796469907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45936.57796469907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45936.57796469907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45936.57796469907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45936.57796469907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45936.57796469907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45936.57796469907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45936.57796469907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45936.57796469907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45936.57796469907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45936.57796469907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45936.57796469907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45936.57796469907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45936.57796469907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45936.57796469907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45936.57796469907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45936.57796469907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45936.57796469907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45936.57796469907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45936.57796469907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45936.57796469907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45936.57796469907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45936.57796469907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45936.57796469907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45936.57796469907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45936.57796469907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45936.57796469907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45936.57796469907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45936.57796469907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45936.57796469907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45936.57796469907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45936.57796469907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45936.57796469907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45936.57796469907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45936.57796469907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45936.57796469907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45936.57796469907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45936.57796469907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45936.57796469907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45936.57796469907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45936.57796469907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45936.57796469907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45936.57796469907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45936.57796469907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45936.57796469907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45936.57796469907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45936.57796469907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45936.57796469907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45936.57796469907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45936.57796469907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45936.57796469907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45936.57796469907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45936.57796469907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45936.57796469907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45936.57796469907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45936.57796469907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45936.57796469907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45936.57796469907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45936.57796469907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45936.57796469907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45936.57796469907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45936.57796469907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45936.57796469907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45936.57796469907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45936.57796469907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45936.57796469907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45936.57796469907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45936.57796469907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45936.57796469907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45936.57796469907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45936.57796469907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45936.57796469907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45936.57796469907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45936.57796469907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45936.57796469907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45936.57796469907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45936.57796469907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45936.57796469907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45936.57796469907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45936.57796469907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45936.57796469907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45936.57796469907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45936.57796469907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45936.57796469907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45936.57796469907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45936.57796469907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45936.57796469907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45936.57796469907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45936.57796469907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45936.57796469907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45936.57796469907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45936.57796469907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45936.57796469907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45936.57796469907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45936.57796469907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45936.57796469907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45936.57796469907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45936.57796469907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45936.57796469907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45936.57796469907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45936.57796469907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45936.57796469907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45936.57796469907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45936.57796469907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45936.57796469907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45936.57796469907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45936.57796469907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45936.57796469907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45936.57796469907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45936.57796469907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45936.57796469907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45936.57796469907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45936.57796469907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45936.57796469907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45936.57796469907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45936.57796469907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45936.57796469907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45936.57796469907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45936.57796469907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45936.57796469907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45936.57796469907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45936.57796469907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45936.57796469907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45936.57796469907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45936.57796469907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45936.57796469907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45936.57796469907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45936.57796469907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45936.57796469907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45936.57796469907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45936.57796469907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45936.57796469907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45936.57796469907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45936.57796469907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45936.57796469907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45936.57796469907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45936.57796469907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45936.57796469907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45936.57796469907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45936.57796469907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45936.57796469907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45936.57796469907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45936.57796469907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45936.57796469907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45936.57796469907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45936.57796469907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45936.57796469907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45936.57796469907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45936.57796469907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45936.57796469907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45936.57796469907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45936.57796469907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45936.57796469907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45936.57796469907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45936.57796469907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45936.57796469907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45936.57796469907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45936.57796469907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45936.57796469907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45936.57796469907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45936.57796469907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45936.57796469907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45936.57796469907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45936.57796469907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45936.57796469907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45936.57796469907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45936.57796469907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45936.57796469907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45936.57796469907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45936.57796469907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45936.57796469907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45936.57796469907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45936.57796469907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45936.57796469907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45936.57796469907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45936.57796469907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45936.57796469907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45936.57796469907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45936.57796469907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45936.57796469907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45936.57796469907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45936.57796469907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45936.57796469907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45936.57796469907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45936.57796469907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45936.57796469907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45936.57796469907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45936.57796469907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45936.57796469907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45936.57796469907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45936.57796469907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45936.57796469907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45936.57796469907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45936.57796469907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45936.57796469907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45936.57796469907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45936.57796469907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45936.57796469907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45936.57796469907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45936.57796469907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45936.57796469907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45936.57796469907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45936.57796469907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45936.57796469907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45936.57796469907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45936.57796469907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9"/>
  <sheetViews>
    <sheetView workbookViewId="0">
      <selection activeCell="K8" sqref="K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2" ca="1" si="0">IFERROR(NOW()-F2,"-")</f>
        <v>45936.57796469907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45936.57796469907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45936.57796469907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45936.57796469907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45936.57796469907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45936.57796469907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45936.57796469907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45936.57796469907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45936.57796469907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45936.57796469907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45936.57796469907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45936.57796469907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45936.57796469907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45936.57796469907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45936.57796469907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45936.57796469907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45936.57796469907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45936.57796469907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45936.57796469907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45936.57796469907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45936.57796469907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45936.57796469907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45936.57796469907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45936.57796469907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45936.57796469907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45936.57796469907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45936.57796469907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45936.57796469907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45936.57796469907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45936.57796469907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45936.57796469907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45936.57796469907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45936.57796469907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45936.57796469907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45936.57796469907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45936.57796469907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45936.57796469907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45936.57796469907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45936.57796469907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45936.57796469907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45936.57796469907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ref="G43:G106" ca="1" si="1">IFERROR(NOW()-F43,"-")</f>
        <v>45936.57796469907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45936.57796469907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45936.57796469907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45936.57796469907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45936.57796469907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45936.57796469907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45936.57796469907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45936.57796469907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45936.57796469907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45936.57796469907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45936.57796469907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45936.57796469907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45936.57796469907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45936.57796469907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45936.57796469907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45936.57796469907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45936.57796469907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45936.57796469907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45936.57796469907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45936.57796469907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45936.57796469907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45936.57796469907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45936.57796469907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45936.57796469907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45936.57796469907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45936.57796469907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45936.57796469907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45936.57796469907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45936.57796469907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45936.57796469907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45936.57796469907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45936.57796469907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45936.57796469907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45936.57796469907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45936.57796469907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45936.57796469907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45936.57796469907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45936.57796469907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45936.57796469907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45936.57796469907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45936.57796469907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45936.57796469907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45936.57796469907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45936.57796469907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45936.57796469907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45936.57796469907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45936.57796469907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45936.57796469907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45936.57796469907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45936.57796469907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45936.57796469907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45936.57796469907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45936.57796469907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45936.57796469907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45936.57796469907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45936.57796469907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45936.57796469907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45936.57796469907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45936.57796469907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45936.57796469907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45936.57796469907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45936.57796469907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45936.57796469907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45936.57796469907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ref="G107:G170" ca="1" si="2">IFERROR(NOW()-F107,"-")</f>
        <v>45936.57796469907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45936.57796469907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45936.57796469907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45936.57796469907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45936.57796469907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45936.57796469907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45936.57796469907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45936.57796469907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45936.57796469907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45936.57796469907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45936.57796469907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45936.57796469907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45936.57796469907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45936.57796469907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45936.57796469907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45936.57796469907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45936.57796469907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45936.57796469907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45936.57796469907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45936.57796469907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45936.57796469907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45936.57796469907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45936.57796469907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45936.57796469907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45936.57796469907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45936.57796469907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45936.57796469907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45936.57796469907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45936.57796469907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45936.57796469907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45936.57796469907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45936.57796469907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45936.57796469907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45936.57796469907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45936.57796469907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45936.57796469907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45936.57796469907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45936.57796469907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45936.57796469907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45936.57796469907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45936.57796469907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45936.57796469907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45936.57796469907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45936.57796469907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45936.57796469907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45936.57796469907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45936.57796469907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45936.57796469907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45936.57796469907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45936.57796469907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45936.57796469907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45936.57796469907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45936.57796469907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45936.57796469907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45936.57796469907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45936.57796469907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45936.57796469907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45936.57796469907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45936.57796469907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45936.57796469907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45936.57796469907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45936.57796469907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45936.57796469907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45936.57796469907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ref="G171:G234" ca="1" si="3">IFERROR(NOW()-F171,"-")</f>
        <v>45936.57796469907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45936.57796469907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45936.57796469907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45936.57796469907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45936.57796469907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45936.57796469907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45936.57796469907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45936.57796469907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45936.57796469907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45936.57796469907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45936.57796469907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45936.57796469907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45936.57796469907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45936.57796469907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45936.57796469907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45936.57796469907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45936.57796469907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45936.57796469907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45936.57796469907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45936.57796469907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45936.57796469907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45936.57796469907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45936.57796469907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45936.57796469907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45936.57796469907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45936.57796469907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45936.57796469907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45936.57796469907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45936.57796469907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45936.57796469907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45936.57796469907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45936.57796469907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45936.57796469907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45936.57796469907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45936.57796469907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45936.57796469907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45936.57796469907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45936.57796469907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45936.57796469907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45936.57796469907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45936.57796469907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45936.57796469907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45936.57796469907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45936.57796469907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45936.57796469907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45936.57796469907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45936.57796469907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45936.57796469907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45936.57796469907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45936.57796469907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45936.57796469907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45936.57796469907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45936.57796469907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45936.57796469907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45936.57796469907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45936.57796469907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45936.57796469907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45936.57796469907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45936.57796469907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45936.57796469907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45936.57796469907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45936.57796469907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45936.57796469907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45936.57796469907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ref="G235:G298" ca="1" si="4">IFERROR(NOW()-F235,"-")</f>
        <v>45936.57796469907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45936.57796469907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45936.57796469907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45936.57796469907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45936.57796469907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45936.57796469907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45936.57796469907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45936.57796469907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45936.57796469907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45936.57796469907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45936.57796469907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45936.57796469907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45936.57796469907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45936.57796469907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45936.57796469907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45936.57796469907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45936.57796469907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45936.57796469907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45936.57796469907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45936.57796469907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45936.57796469907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45936.57796469907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45936.57796469907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45936.57796469907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45936.57796469907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45936.57796469907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45936.57796469907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45936.57796469907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45936.57796469907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45936.57796469907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45936.57796469907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45936.57796469907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45936.57796469907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45936.57796469907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45936.57796469907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45936.57796469907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45936.57796469907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45936.57796469907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45936.57796469907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45936.57796469907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45936.57796469907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45936.57796469907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45936.57796469907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45936.57796469907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45936.57796469907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45936.57796469907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45936.57796469907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45936.57796469907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45936.57796469907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45936.57796469907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45936.57796469907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45936.57796469907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45936.57796469907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45936.57796469907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45936.57796469907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45936.57796469907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45936.57796469907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45936.57796469907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45936.57796469907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45936.57796469907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45936.57796469907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45936.57796469907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45936.57796469907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45936.57796469907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ref="G299:G362" ca="1" si="5">IFERROR(NOW()-F299,"-")</f>
        <v>45936.57796469907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45936.57796469907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45936.57796469907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45936.57796469907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45936.57796469907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45936.57796469907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45936.57796469907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45936.57796469907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45936.57796469907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45936.57796469907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45936.57796469907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45936.57796469907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45936.57796469907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45936.57796469907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45936.57796469907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45936.57796469907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45936.57796469907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45936.57796469907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45936.57796469907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45936.57796469907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45936.57796469907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45936.57796469907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45936.57796469907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45936.57796469907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45936.57796469907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45936.57796469907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45936.57796469907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45936.57796469907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45936.57796469907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45936.57796469907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45936.57796469907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45936.57796469907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45936.57796469907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45936.57796469907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45936.57796469907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45936.57796469907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45936.57796469907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45936.57796469907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45936.57796469907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45936.57796469907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45936.57796469907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45936.57796469907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45936.57796469907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45936.57796469907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45936.57796469907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45936.57796469907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45936.57796469907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45936.57796469907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45936.57796469907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45936.57796469907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45936.57796469907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45936.57796469907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45936.57796469907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45936.57796469907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45936.57796469907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45936.57796469907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45936.57796469907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45936.57796469907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45936.57796469907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45936.57796469907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45936.57796469907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45936.57796469907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45936.57796469907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45936.57796469907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ref="G363:G426" ca="1" si="6">IFERROR(NOW()-F363,"-")</f>
        <v>45936.57796469907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45936.57796469907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45936.57796469907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45936.57796469907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45936.57796469907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45936.57796469907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45936.57796469907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45936.57796469907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45936.57796469907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45936.57796469907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45936.57796469907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45936.57796469907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45936.57796469907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45936.57796469907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45936.57796469907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45936.57796469907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45936.57796469907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45936.57796469907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45936.57796469907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45936.57796469907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45936.57796469907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45936.57796469907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45936.57796469907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45936.57796469907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45936.57796469907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45936.57796469907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45936.57796469907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45936.57796469907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45936.57796469907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45936.57796469907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45936.57796469907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45936.57796469907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45936.57796469907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45936.57796469907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45936.57796469907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45936.57796469907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45936.57796469907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45936.57796469907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45936.57796469907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45936.57796469907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45936.57796469907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45936.57796469907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45936.57796469907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45936.57796469907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45936.57796469907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45936.57796469907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45936.57796469907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45936.57796469907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45936.57796469907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45936.57796469907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45936.57796469907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45936.57796469907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45936.57796469907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45936.57796469907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45936.57796469907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45936.57796469907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45936.57796469907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45936.57796469907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45936.57796469907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45936.57796469907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45936.57796469907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45936.57796469907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45936.57796469907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45936.57796469907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ref="G427:G490" ca="1" si="7">IFERROR(NOW()-F427,"-")</f>
        <v>45936.57796469907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45936.57796469907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45936.57796469907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45936.57796469907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45936.57796469907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45936.57796469907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45936.57796469907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45936.57796469907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45936.57796469907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45936.57796469907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45936.57796469907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45936.57796469907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45936.57796469907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45936.57796469907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45936.57796469907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45936.57796469907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45936.57796469907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45936.57796469907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45936.57796469907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45936.57796469907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45936.57796469907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45936.57796469907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45936.57796469907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45936.57796469907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45936.57796469907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45936.57796469907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45936.57796469907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45936.57796469907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45936.57796469907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45936.57796469907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45936.57796469907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45936.57796469907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45936.57796469907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45936.57796469907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45936.57796469907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45936.57796469907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45936.57796469907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45936.57796469907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45936.57796469907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45936.57796469907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45936.57796469907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45936.57796469907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45936.57796469907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45936.57796469907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45936.57796469907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45936.57796469907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45936.57796469907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45936.57796469907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45936.57796469907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45936.57796469907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45936.57796469907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45936.57796469907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45936.57796469907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45936.57796469907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45936.57796469907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45936.57796469907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45936.57796469907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45936.57796469907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45936.57796469907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45936.57796469907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45936.57796469907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45936.57796469907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45936.57796469907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45936.57796469907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ref="G491:G554" ca="1" si="8">IFERROR(NOW()-F491,"-")</f>
        <v>45936.57796469907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45936.57796469907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45936.57796469907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45936.57796469907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45936.57796469907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45936.57796469907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45936.57796469907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45936.57796469907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45936.57796469907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45936.57796469907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45936.57796469907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45936.57796469907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45936.57796469907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45936.57796469907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45936.57796469907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45936.57796469907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45936.57796469907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45936.57796469907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45936.57796469907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45936.57796469907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45936.57796469907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45936.57796469907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45936.57796469907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45936.57796469907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45936.57796469907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45936.57796469907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45936.57796469907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45936.57796469907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45936.57796469907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45936.57796469907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45936.57796469907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45936.57796469907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45936.57796469907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45936.57796469907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45936.57796469907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45936.57796469907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45936.57796469907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45936.57796469907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45936.57796469907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45936.57796469907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45936.57796469907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45936.57796469907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45936.57796469907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45936.57796469907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45936.57796469907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45936.57796469907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45936.57796469907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45936.57796469907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45936.57796469907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45936.57796469907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45936.57796469907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45936.57796469907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45936.57796469907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45936.57796469907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45936.57796469907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45936.57796469907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45936.57796469907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45936.57796469907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45936.57796469907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45936.57796469907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45936.57796469907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45936.57796469907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45936.57796469907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45936.57796469907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ref="G555:G618" ca="1" si="9">IFERROR(NOW()-F555,"-")</f>
        <v>45936.57796469907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45936.57796469907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45936.57796469907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45936.57796469907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45936.57796469907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45936.57796469907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45936.57796469907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45936.57796469907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45936.57796469907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45936.57796469907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45936.57796469907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45936.57796469907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45936.57796469907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45936.57796469907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45936.57796469907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45936.57796469907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45936.57796469907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45936.57796469907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45936.57796469907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45936.57796469907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45936.57796469907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45936.57796469907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45936.57796469907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45936.57796469907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45936.57796469907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45936.57796469907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45936.57796469907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45936.57796469907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45936.57796469907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45936.57796469907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45936.57796469907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45936.57796469907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45936.57796469907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45936.57796469907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45936.57796469907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45936.57796469907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45936.57796469907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45936.57796469907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45936.57796469907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45936.57796469907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45936.57796469907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45936.57796469907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45936.57796469907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45936.57796469907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45936.57796469907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45936.57796469907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45936.57796469907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45936.57796469907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45936.57796469907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45936.57796469907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45936.57796469907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45936.57796469907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45936.57796469907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45936.57796469907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45936.57796469907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45936.57796469907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45936.57796469907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45936.57796469907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45936.57796469907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45936.57796469907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45936.57796469907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45936.57796469907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45936.57796469907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45936.57796469907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ref="G619:G682" ca="1" si="10">IFERROR(NOW()-F619,"-")</f>
        <v>45936.57796469907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45936.57796469907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45936.57796469907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45936.57796469907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45936.57796469907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45936.57796469907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45936.57796469907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45936.57796469907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45936.57796469907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45936.57796469907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45936.57796469907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45936.57796469907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45936.57796469907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45936.57796469907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45936.57796469907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45936.57796469907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45936.57796469907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45936.57796469907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45936.57796469907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45936.57796469907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45936.57796469907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45936.57796469907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45936.57796469907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45936.57796469907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45936.57796469907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45936.57796469907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45936.57796469907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45936.57796469907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45936.57796469907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45936.57796469907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45936.57796469907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45936.57796469907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45936.57796469907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45936.57796469907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45936.57796469907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45936.57796469907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45936.57796469907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45936.57796469907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45936.57796469907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45936.57796469907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45936.57796469907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45936.57796469907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45936.57796469907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45936.57796469907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45936.57796469907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45936.57796469907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45936.57796469907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45936.57796469907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45936.57796469907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45936.57796469907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45936.57796469907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45936.57796469907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45936.57796469907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45936.57796469907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45936.57796469907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45936.57796469907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45936.57796469907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45936.57796469907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45936.57796469907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45936.57796469907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45936.57796469907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45936.57796469907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45936.57796469907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45936.57796469907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ref="G683:G746" ca="1" si="11">IFERROR(NOW()-F683,"-")</f>
        <v>45936.57796469907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45936.57796469907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45936.57796469907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45936.57796469907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45936.57796469907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45936.57796469907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45936.57796469907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45936.57796469907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45936.57796469907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45936.57796469907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45936.57796469907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45936.57796469907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45936.57796469907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45936.57796469907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45936.57796469907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45936.57796469907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45936.57796469907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45936.57796469907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45936.57796469907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45936.57796469907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45936.57796469907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45936.57796469907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45936.57796469907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45936.57796469907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45936.57796469907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45936.57796469907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45936.57796469907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45936.57796469907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45936.57796469907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45936.57796469907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45936.57796469907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45936.57796469907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45936.57796469907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45936.57796469907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45936.57796469907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45936.57796469907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45936.57796469907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45936.57796469907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45936.57796469907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45936.57796469907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45936.57796469907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45936.57796469907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45936.57796469907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45936.57796469907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45936.57796469907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45936.57796469907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45936.57796469907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45936.57796469907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45936.57796469907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45936.57796469907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45936.57796469907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45936.57796469907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45936.57796469907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45936.57796469907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45936.57796469907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45936.57796469907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45936.57796469907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45936.57796469907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45936.57796469907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45936.57796469907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45936.57796469907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45936.57796469907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45936.57796469907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45936.57796469907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ref="G747:G810" ca="1" si="12">IFERROR(NOW()-F747,"-")</f>
        <v>45936.57796469907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45936.57796469907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45936.57796469907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45936.57796469907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45936.57796469907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45936.57796469907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45936.57796469907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45936.57796469907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45936.57796469907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45936.57796469907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45936.57796469907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45936.57796469907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45936.57796469907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45936.57796469907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45936.57796469907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45936.57796469907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45936.57796469907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45936.57796469907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45936.57796469907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45936.57796469907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45936.57796469907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45936.57796469907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45936.57796469907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45936.57796469907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45936.57796469907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45936.57796469907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45936.57796469907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45936.57796469907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45936.57796469907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45936.57796469907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45936.57796469907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45936.57796469907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45936.57796469907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45936.57796469907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45936.57796469907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45936.57796469907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45936.57796469907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45936.57796469907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45936.57796469907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45936.57796469907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45936.57796469907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45936.57796469907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45936.57796469907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45936.57796469907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45936.57796469907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45936.57796469907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45936.57796469907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45936.57796469907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45936.57796469907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45936.57796469907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45936.57796469907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45936.57796469907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45936.57796469907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45936.57796469907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45936.57796469907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45936.57796469907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45936.57796469907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45936.57796469907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45936.57796469907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45936.57796469907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45936.57796469907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45936.57796469907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45936.57796469907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45936.57796469907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ref="G811:G874" ca="1" si="13">IFERROR(NOW()-F811,"-")</f>
        <v>45936.57796469907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45936.57796469907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45936.57796469907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45936.57796469907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45936.57796469907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45936.57796469907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45936.57796469907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45936.57796469907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45936.57796469907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45936.57796469907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45936.57796469907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45936.57796469907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45936.57796469907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45936.57796469907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45936.57796469907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45936.57796469907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45936.57796469907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45936.57796469907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45936.57796469907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45936.57796469907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45936.57796469907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45936.57796469907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45936.57796469907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45936.57796469907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45936.57796469907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45936.57796469907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45936.57796469907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45936.57796469907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45936.57796469907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45936.57796469907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45936.57796469907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45936.57796469907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45936.57796469907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45936.57796469907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45936.57796469907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45936.57796469907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45936.57796469907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45936.57796469907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45936.57796469907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45936.57796469907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45936.57796469907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45936.57796469907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45936.57796469907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45936.57796469907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45936.57796469907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45936.57796469907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45936.57796469907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45936.57796469907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45936.57796469907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45936.57796469907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45936.57796469907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45936.57796469907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45936.57796469907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45936.57796469907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45936.57796469907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45936.57796469907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45936.57796469907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45936.57796469907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45936.57796469907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45936.57796469907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45936.57796469907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45936.57796469907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45936.57796469907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45936.57796469907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ref="G875:G938" ca="1" si="14">IFERROR(NOW()-F875,"-")</f>
        <v>45936.57796469907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45936.57796469907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45936.57796469907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45936.57796469907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45936.57796469907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45936.57796469907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45936.57796469907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45936.57796469907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45936.57796469907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45936.57796469907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45936.57796469907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45936.57796469907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45936.57796469907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45936.57796469907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45936.57796469907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45936.57796469907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45936.57796469907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45936.57796469907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45936.57796469907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45936.57796469907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45936.57796469907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45936.57796469907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45936.57796469907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45936.57796469907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45936.57796469907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45936.57796469907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45936.57796469907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45936.57796469907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45936.57796469907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45936.57796469907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45936.57796469907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45936.57796469907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45936.57796469907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45936.57796469907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45936.57796469907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45936.57796469907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45936.57796469907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45936.57796469907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45936.57796469907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45936.57796469907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45936.57796469907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45936.57796469907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45936.57796469907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45936.57796469907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45936.57796469907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45936.57796469907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45936.57796469907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45936.57796469907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45936.57796469907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45936.57796469907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45936.57796469907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45936.57796469907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45936.57796469907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45936.57796469907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45936.57796469907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45936.57796469907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45936.57796469907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45936.57796469907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45936.57796469907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45936.57796469907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45936.57796469907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45936.57796469907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45936.57796469907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45936.57796469907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ref="G939:G1002" ca="1" si="15">IFERROR(NOW()-F939,"-")</f>
        <v>45936.57796469907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45936.57796469907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45936.57796469907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45936.57796469907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45936.57796469907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45936.57796469907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45936.57796469907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45936.57796469907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45936.57796469907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45936.57796469907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45936.57796469907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45936.57796469907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45936.57796469907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45936.57796469907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45936.57796469907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45936.57796469907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45936.57796469907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45936.57796469907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45936.57796469907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45936.57796469907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45936.57796469907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45936.57796469907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45936.57796469907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45936.57796469907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45936.57796469907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45936.57796469907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45936.57796469907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45936.57796469907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45936.57796469907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45936.57796469907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45936.57796469907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45936.57796469907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45936.57796469907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45936.57796469907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45936.57796469907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45936.57796469907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45936.57796469907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45936.57796469907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45936.57796469907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45936.57796469907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45936.57796469907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45936.57796469907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45936.57796469907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45936.57796469907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45936.57796469907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45936.57796469907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45936.57796469907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45936.57796469907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45936.57796469907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45936.57796469907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45936.57796469907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45936.57796469907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45936.57796469907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45936.57796469907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45936.57796469907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45936.57796469907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45936.57796469907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45936.57796469907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45936.57796469907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45936.57796469907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45936.57796469907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45936.57796469907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45936.57796469907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45936.57796469907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ref="G1003:G1066" ca="1" si="16">IFERROR(NOW()-F1003,"-")</f>
        <v>45936.57796469907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45936.57796469907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45936.57796469907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45936.57796469907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45936.57796469907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45936.57796469907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45936.57796469907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45936.57796469907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45936.57796469907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45936.57796469907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45936.57796469907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45936.57796469907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45936.57796469907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45936.57796469907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45936.57796469907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45936.57796469907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45936.57796469907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45936.57796469907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45936.57796469907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45936.57796469907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45936.57796469907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45936.57796469907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45936.57796469907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45936.57796469907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45936.57796469907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45936.57796469907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45936.57796469907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45936.57796469907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45936.57796469907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45936.57796469907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45936.57796469907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45936.57796469907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45936.57796469907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45936.57796469907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45936.57796469907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45936.57796469907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45936.57796469907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45936.57796469907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45936.57796469907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45936.57796469907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45936.57796469907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45936.57796469907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45936.57796469907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45936.57796469907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45936.57796469907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45936.57796469907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45936.57796469907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45936.57796469907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45936.57796469907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45936.57796469907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45936.57796469907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45936.57796469907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45936.57796469907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45936.57796469907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45936.57796469907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45936.57796469907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45936.57796469907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45936.57796469907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45936.57796469907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45936.57796469907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45936.57796469907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45936.57796469907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45936.57796469907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45936.57796469907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ref="G1067:G1130" ca="1" si="17">IFERROR(NOW()-F1067,"-")</f>
        <v>45936.57796469907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45936.57796469907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45936.57796469907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45936.57796469907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45936.57796469907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45936.57796469907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45936.57796469907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45936.57796469907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45936.57796469907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45936.57796469907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45936.57796469907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45936.57796469907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45936.57796469907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45936.57796469907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45936.57796469907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45936.57796469907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45936.57796469907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45936.57796469907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45936.57796469907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45936.57796469907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45936.57796469907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45936.57796469907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45936.57796469907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45936.57796469907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45936.57796469907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45936.57796469907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45936.57796469907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45936.57796469907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45936.57796469907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45936.57796469907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45936.57796469907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45936.57796469907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45936.57796469907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45936.57796469907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45936.57796469907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45936.57796469907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45936.57796469907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45936.57796469907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45936.57796469907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45936.57796469907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45936.57796469907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45936.57796469907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45936.57796469907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45936.57796469907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45936.57796469907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45936.57796469907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45936.57796469907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45936.57796469907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45936.57796469907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45936.57796469907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45936.57796469907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45936.57796469907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45936.57796469907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45936.57796469907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45936.57796469907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45936.57796469907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45936.57796469907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45936.57796469907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45936.57796469907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45936.57796469907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45936.57796469907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45936.57796469907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45936.57796469907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45936.57796469907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ref="G1131:G1194" ca="1" si="18">IFERROR(NOW()-F1131,"-")</f>
        <v>45936.57796469907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45936.57796469907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45936.57796469907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45936.57796469907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45936.57796469907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45936.57796469907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45936.57796469907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45936.57796469907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45936.57796469907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45936.57796469907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45936.57796469907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45936.57796469907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45936.57796469907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45936.57796469907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45936.57796469907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45936.57796469907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45936.57796469907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45936.57796469907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45936.57796469907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45936.57796469907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45936.57796469907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45936.57796469907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45936.57796469907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45936.57796469907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45936.57796469907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45936.57796469907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45936.57796469907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45936.57796469907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45936.57796469907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45936.57796469907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45936.57796469907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45936.57796469907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45936.57796469907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45936.57796469907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45936.57796469907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45936.57796469907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45936.57796469907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45936.57796469907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45936.57796469907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45936.57796469907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45936.57796469907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45936.57796469907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45936.57796469907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45936.57796469907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45936.57796469907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45936.57796469907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45936.57796469907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45936.57796469907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45936.57796469907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45936.57796469907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45936.57796469907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45936.57796469907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45936.57796469907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45936.57796469907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45936.57796469907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45936.57796469907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45936.57796469907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45936.57796469907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45936.57796469907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45936.57796469907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45936.57796469907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45936.57796469907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45936.57796469907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45936.57796469907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ref="G1195:G1209" ca="1" si="19">IFERROR(NOW()-F1195,"-")</f>
        <v>45936.57796469907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45936.57796469907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45936.57796469907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45936.57796469907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45936.57796469907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45936.57796469907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45936.57796469907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45936.57796469907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45936.57796469907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45936.57796469907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45936.57796469907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45936.57796469907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45936.57796469907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45936.57796469907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45936.57796469907</v>
      </c>
      <c r="H1209" s="22"/>
      <c r="I1209" s="19" t="str">
        <f>IFERROR(VLOOKUP(D1209,DB!A:F,6,0),"")</f>
        <v/>
      </c>
      <c r="J1209" s="18" t="str">
        <f>IFERROR(VLOOKUP(D1209,DB!A:G,7,0),"")</f>
        <v/>
      </c>
      <c r="K1209" s="50"/>
      <c r="L1209" s="23" t="str">
        <f>IFERROR(VLOOKUP(D1209,DB!A:I,9,0),"")</f>
        <v/>
      </c>
    </row>
  </sheetData>
  <dataValidations count="2">
    <dataValidation allowBlank="1" showInputMessage="1" showErrorMessage="1" sqref="E1" xr:uid="{5914219A-CB83-432D-936A-CC0CB6F3982A}"/>
    <dataValidation type="list" allowBlank="1" showInputMessage="1" showErrorMessage="1" sqref="E2:E12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233.09724710647424</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1.4210202546237269</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2" t="str">
        <f>IFERROR(VLOOKUP(D4,DB!A:K,11,0),"")</f>
        <v>R4</v>
      </c>
      <c r="C4" s="143">
        <v>1</v>
      </c>
      <c r="D4" s="144" t="s">
        <v>22659</v>
      </c>
      <c r="E4" s="145" t="s">
        <v>38967</v>
      </c>
      <c r="F4" s="146">
        <v>45936.499837962961</v>
      </c>
      <c r="G4" s="147">
        <f ca="1">IFERROR(NOW()-F4,"")</f>
        <v>7.8126736108970363E-2</v>
      </c>
      <c r="H4" s="146">
        <v>45936.488935185182</v>
      </c>
      <c r="I4" s="142" t="str">
        <f>IFERROR(VLOOKUP(D4,DB!A:F,6,0),"")</f>
        <v>SCECO</v>
      </c>
      <c r="J4" s="142" t="str">
        <f>IFERROR(VLOOKUP(D4,DB!A:G,7,0),"")</f>
        <v>Dead</v>
      </c>
      <c r="K4" s="149" t="s">
        <v>39059</v>
      </c>
      <c r="L4" s="150" t="str">
        <f>IFERROR(VLOOKUP(D4,DB!A:I,9,0),"")</f>
        <v>Latis</v>
      </c>
    </row>
    <row r="5" spans="1:16" ht="15" customHeight="1">
      <c r="A5" s="141"/>
      <c r="B5" s="142" t="str">
        <f>IFERROR(VLOOKUP(D5,DB!A:K,11,0),"")</f>
        <v/>
      </c>
      <c r="C5" s="143"/>
      <c r="D5" s="144"/>
      <c r="E5" s="145"/>
      <c r="F5" s="146"/>
      <c r="G5" s="147">
        <f ca="1">IFERROR(NOW()-F5,"")</f>
        <v>45936.57796469907</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45936.57796469907</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45936.57796469907</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45936.57796469907</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45936.57796469907</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45936.57796469907</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45936.57796469907</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45936.57796469907</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45936.57796469907</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45936.57796469907</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45936.57796469907</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45936.57796469907</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45936.57796469907</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45936.57796469907</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45936.57796469907</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45936.57796469907</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45936.57796469907</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45936.57796469907</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45936.57796469907</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45936.57796469907</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45936.57796469907</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45936.57796469907</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45936.57796469907</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45936.57796469907</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45936.57796469907</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45936.57796469907</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45936.57796469907</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45936.57796469907</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45936.57796469907</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45936.57796469907</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45936.57796469907</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45936.57796469907</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45936.57796469907</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45936.57796469907</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45936.57796469907</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45936.57796469907</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7">
        <f ca="1">IFERROR(NOW()-F41,"")</f>
        <v>45936.57796469907</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8">
        <f ca="1">IFERROR(NOW()-F42,"")</f>
        <v>45936.57796469907</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45936.57796469907</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45936.57796469907</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45936.57796469907</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45936.57796469907</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45936.57796469907</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45936.57796469907</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45936.57796469907</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45936.57796469907</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45936.57796469907</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45936.57796469907</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45936.57796469907</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45936.57796469907</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45936.57796469907</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45936.57796469907</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45936.57796469907</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45936.57796469907</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45936.57796469907</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45936.57796469907</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45936.57796469907</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45936.57796469907</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45936.57796469907</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45936.57796469907</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45936.57796469907</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45936.57796469907</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45936.57796469907</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45936.57796469907</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45936.57796469907</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45936.57796469907</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45936.57796469907</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45936.57796469907</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45936.57796469907</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45936.57796469907</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45936.57796469907</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45936.57796469907</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45936.57796469907</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45936.57796469907</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45936.57796469907</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45936.57796469907</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45936.57796469907</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45936.57796469907</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45936.57796469907</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45936.57796469907</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45936.57796469907</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45936.57796469907</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45936.57796469907</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45936.57796469907</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45936.57796469907</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45936.57796469907</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45936.57796469907</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45936.57796469907</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45936.57796469907</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45936.57796469907</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45936.57796469907</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45936.57796469907</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45936.57796469907</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45936.57796469907</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45936.57796469907</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45936.57796469907</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45936.57796469907</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45936.57796469907</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45936.57796469907</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45936.57796469907</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45936.57796469907</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45936.57796469907</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45936.57796469907</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45936.57796469907</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45936.57796469907</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45936.57796469907</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45936.57796469907</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45936.57796469907</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45936.57796469907</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45936.57796469907</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45936.57796469907</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45936.57796469907</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45936.57796469907</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45936.57796469907</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45936.57796469907</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45936.57796469907</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45936.57796469907</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45936.57796469907</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45936.57796469907</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45936.57796469907</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45936.57796469907</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45936.57796469907</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45936.57796469907</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45936.57796469907</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45936.57796469907</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45936.57796469907</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45936.57796469907</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45936.57796469907</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45936.57796469907</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45936.57796469907</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45936.57796469907</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45936.57796469907</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45936.57796469907</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45936.57796469907</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45936.57796469907</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45936.57796469907</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45936.57796469907</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45936.57796469907</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45936.57796469907</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45936.57796469907</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45936.57796469907</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45936.57796469907</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45936.57796469907</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45936.57796469907</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45936.57796469907</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45936.57796469907</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45936.57796469907</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45936.57796469907</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45936.57796469907</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45936.57796469907</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45936.57796469907</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45936.57796469907</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45936.57796469907</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45936.57796469907</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45936.57796469907</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45936.57796469907</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45936.57796469907</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45936.57796469907</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45936.57796469907</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45936.57796469907</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45936.57796469907</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45936.57796469907</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45936.57796469907</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45936.57796469907</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45936.57796469907</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45936.57796469907</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45936.57796469907</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45936.57796469907</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45936.57796469907</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45936.57796469907</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45936.57796469907</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45936.57796469907</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45936.57796469907</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45936.57796469907</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45936.57796469907</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45936.57796469907</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45936.57796469907</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45936.57796469907</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45936.57796469907</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45936.57796469907</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45936.57796469907</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45936.57796469907</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45936.57796469907</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45936.57796469907</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45936.57796469907</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45936.57796469907</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45936.57796469907</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45936.57796469907</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45936.57796469907</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45936.57796469907</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45936.57796469907</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45936.57796469907</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45936.57796469907</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45936.57796469907</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45936.57796469907</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45936.57796469907</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45936.57796469907</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45936.57796469907</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45936.57796469907</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45936.57796469907</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45936.57796469907</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45936.57796469907</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45936.57796469907</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45936.57796469907</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45936.57796469907</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45936.57796469907</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45936.57796469907</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45936.57796469907</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45936.57796469907</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45936.57796469907</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45936.57796469907</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45936.57796469907</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45936.57796469907</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45936.57796469907</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45936.57796469907</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45936.57796469907</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45936.57796469907</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45936.57796469907</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45936.57796469907</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45936.57796469907</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45936.57796469907</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45936.57796469907</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45936.57796469907</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45936.57796469907</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45936.57796469907</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45936.57796469907</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45936.57796469907</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45936.57796469907</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45936.57796469907</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45936.57796469907</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45936.57796469907</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45936.57796469907</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45936.57796469907</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45936.57796469907</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45936.57796469907</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45936.57796469907</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45936.57796469907</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45936.57796469907</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45936.57796469907</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45936.57796469907</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45936.57796469907</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45936.57796469907</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45936.57796469907</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45936.57796469907</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45936.57796469907</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45936.57796469907</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45936.57796469907</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45936.57796469907</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45936.57796469907</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45936.57796469907</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45936.57796469907</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45936.57796469907</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45936.57796469907</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45936.57796469907</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45936.57796469907</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45936.57796469907</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45936.57796469907</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45936.57796469907</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45936.57796469907</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45936.57796469907</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45936.57796469907</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45936.57796469907</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45936.57796469907</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45936.57796469907</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45936.57796469907</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45936.57796469907</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45936.57796469907</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45936.57796469907</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45936.57796469907</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45936.57796469907</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45936.57796469907</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45936.57796469907</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45936.57796469907</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45936.57796469907</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45936.57796469907</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45936.57796469907</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45936.57796469907</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45936.57796469907</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45936.57796469907</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45936.57796469907</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45936.57796469907</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45936.57796469907</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45936.57796469907</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45936.57796469907</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45936.57796469907</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45936.57796469907</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45936.57796469907</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45936.57796469907</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45936.57796469907</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45936.57796469907</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45936.57796469907</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45936.57796469907</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45936.57796469907</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45936.57796469907</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45936.57796469907</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45936.57796469907</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45936.57796469907</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45936.57796469907</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45936.57796469907</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45936.57796469907</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45936.57796469907</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45936.57796469907</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45936.57796469907</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45936.57796469907</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45936.57796469907</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45936.57796469907</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45936.57796469907</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45936.57796469907</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45936.57796469907</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45936.57796469907</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45936.57796469907</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45936.57796469907</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45936.57796469907</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45936.57796469907</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45936.57796469907</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45936.57796469907</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45936.57796469907</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45936.57796469907</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45936.57796469907</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45936.57796469907</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45936.57796469907</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45936.57796469907</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45936.57796469907</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45936.57796469907</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45936.57796469907</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45936.57796469907</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45936.57796469907</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45936.57796469907</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45936.57796469907</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45936.57796469907</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45936.57796469907</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45936.57796469907</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45936.57796469907</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45936.57796469907</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45936.57796469907</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45936.57796469907</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45936.57796469907</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45936.57796469907</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45936.57796469907</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45936.57796469907</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45936.57796469907</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45936.57796469907</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45936.57796469907</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45936.57796469907</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45936.57796469907</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45936.57796469907</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45936.57796469907</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45936.57796469907</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45936.57796469907</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45936.57796469907</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45936.57796469907</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45936.57796469907</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45936.57796469907</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45936.57796469907</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45936.57796469907</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45936.57796469907</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45936.57796469907</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45936.57796469907</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45936.57796469907</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45936.57796469907</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45936.57796469907</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45936.57796469907</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45936.57796469907</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45936.57796469907</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45936.57796469907</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45936.57796469907</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45936.57796469907</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45936.57796469907</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45936.57796469907</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45936.57796469907</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45936.57796469907</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45936.57796469907</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45936.57796469907</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45936.57796469907</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45936.57796469907</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45936.57796469907</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45936.57796469907</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45936.57796469907</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45936.57796469907</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45936.57796469907</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45936.57796469907</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45936.57796469907</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45936.57796469907</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45936.57796469907</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45936.57796469907</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45936.57796469907</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45936.57796469907</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45936.57796469907</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45936.57796469907</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45936.57796469907</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45936.57796469907</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45936.57796469907</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45936.57796469907</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45936.57796469907</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45936.57796469907</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45936.57796469907</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45936.57796469907</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45936.57796469907</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45936.57796469907</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45936.57796469907</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45936.57796469907</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45936.57796469907</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45936.57796469907</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45936.57796469907</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45936.57796469907</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45936.57796469907</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45936.57796469907</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45936.57796469907</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45936.57796469907</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45936.57796469907</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45936.57796469907</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45936.57796469907</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45936.57796469907</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45936.57796469907</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45936.57796469907</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45936.57796469907</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45936.57796469907</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45936.57796469907</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45936.57796469907</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45936.57796469907</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45936.57796469907</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45936.57796469907</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45936.57796469907</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45936.57796469907</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45936.57796469907</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45936.57796469907</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45936.57796469907</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45936.57796469907</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45936.57796469907</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45936.57796469907</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45936.57796469907</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45936.57796469907</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45936.57796469907</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45936.57796469907</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45936.57796469907</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45936.57796469907</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45936.57796469907</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45936.57796469907</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45936.57796469907</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45936.57796469907</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45936.57796469907</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45936.57796469907</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45936.57796469907</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45936.57796469907</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45936.57796469907</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45936.57796469907</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45936.57796469907</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45936.57796469907</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45936.57796469907</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45936.57796469907</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45936.57796469907</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45936.57796469907</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45936.57796469907</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45936.57796469907</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45936.57796469907</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45936.57796469907</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45936.57796469907</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45936.57796469907</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45936.57796469907</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45936.57796469907</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45936.57796469907</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45936.57796469907</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45936.57796469907</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45936.57796469907</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45936.57796469907</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45936.57796469907</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45936.57796469907</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45936.57796469907</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45936.57796469907</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45936.57796469907</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45936.57796469907</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45936.57796469907</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45936.57796469907</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45936.57796469907</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45936.57796469907</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45936.57796469907</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45936.57796469907</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45936.57796469907</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45936.57796469907</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45936.57796469907</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45936.57796469907</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45936.57796469907</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45936.57796469907</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45936.57796469907</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45936.57796469907</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45936.57796469907</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45936.57796469907</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45936.57796469907</v>
      </c>
      <c r="H492" s="146"/>
      <c r="I492" s="142" t="str">
        <f>IFERROR(VLOOKUP(D492,DB!A:F,6,0),"")</f>
        <v/>
      </c>
      <c r="J492" s="142" t="str">
        <f>IFERROR(VLOOKUP(D492,DB!A:G,7,0),"")</f>
        <v/>
      </c>
      <c r="K492" s="149"/>
      <c r="L492" s="150" t="str">
        <f>IFERROR(VLOOKUP(D492,DB!A:I,9,0),"")</f>
        <v/>
      </c>
    </row>
    <row r="493" spans="1:12" ht="15" customHeight="1">
      <c r="A493" s="141"/>
      <c r="B493" s="142" t="str">
        <f>IFERROR(VLOOKUP(D493,DB!A:K,11,0),"")</f>
        <v/>
      </c>
      <c r="C493" s="143"/>
      <c r="D493" s="144"/>
      <c r="E493" s="145"/>
      <c r="F493" s="146"/>
      <c r="G493" s="148">
        <f ca="1">IFERROR(NOW()-F493,"")</f>
        <v>45936.57796469907</v>
      </c>
      <c r="H493" s="146"/>
      <c r="I493" s="142" t="str">
        <f>IFERROR(VLOOKUP(D493,DB!A:F,6,0),"")</f>
        <v/>
      </c>
      <c r="J493" s="142" t="str">
        <f>IFERROR(VLOOKUP(D493,DB!A:G,7,0),"")</f>
        <v/>
      </c>
      <c r="K493" s="149"/>
      <c r="L493" s="150" t="str">
        <f>IFERROR(VLOOKUP(D493,DB!A:I,9,0),"")</f>
        <v/>
      </c>
    </row>
    <row r="494" spans="1:12" ht="15" customHeight="1">
      <c r="A494" s="151"/>
      <c r="B494" s="152" t="str">
        <f>IFERROR(VLOOKUP(D494,DB!A:K,11,0),"")</f>
        <v/>
      </c>
      <c r="C494" s="153"/>
      <c r="D494" s="154"/>
      <c r="E494" s="155"/>
      <c r="F494" s="156"/>
      <c r="G494" s="157">
        <f ca="1">IFERROR(NOW()-F494,"")</f>
        <v>45936.57796469907</v>
      </c>
      <c r="H494" s="156"/>
      <c r="I494" s="152" t="str">
        <f>IFERROR(VLOOKUP(D494,DB!A:F,6,0),"")</f>
        <v/>
      </c>
      <c r="J494" s="152" t="str">
        <f>IFERROR(VLOOKUP(D494,DB!A:G,7,0),"")</f>
        <v/>
      </c>
      <c r="K494" s="158"/>
      <c r="L494" s="159"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44.745904513882124</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38967</v>
      </c>
      <c r="F3" s="38">
        <v>45926.188877314817</v>
      </c>
      <c r="G3" s="39">
        <f ca="1">IFERROR(NOW()-F3,"-")</f>
        <v>10.389087384253799</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45936.57796469907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45936.57796469907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45936.57796469907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45936.57796469907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45936.57796469907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45936.57796469907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45936.57796469907</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45936.57796469907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45936.57796469907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45936.57796469907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45936.57796469907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45936.57796469907</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45936.57796469907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45936.57796469907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45936.57796469907</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45936.57796469907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45936.57796469907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45936.57796469907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45936.57796469907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45936.57796469907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45936.57796469907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45936.57796469907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45936.57796469907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45936.57796469907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45936.57796469907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45936.57796469907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45936.57796469907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45936.57796469907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45936.57796469907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45936.57796469907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45936.57796469907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45936.57796469907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45936.57796469907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45936.57796469907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45936.57796469907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45936.57796469907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45936.57796469907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45936.57796469907</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45936.57796469907</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45936.57796469907</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45936.57796469907</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45936.57796469907</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45936.57796469907</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45936.57796469907</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45936.57796469907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45936.57796469907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45936.57796469907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45936.57796469907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45936.57796469907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45936.57796469907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45936.57796469907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45936.57796469907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45936.57796469907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45936.57796469907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45936.57796469907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45936.57796469907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45936.57796469907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45936.57796469907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45936.57796469907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45936.57796469907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45936.57796469907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45936.57796469907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45936.57796469907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45936.57796469907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45936.57796469907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45936.57796469907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45936.57796469907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45936.57796469907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45936.57796469907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45936.57796469907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45936.57796469907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45936.57796469907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45936.57796469907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45936.57796469907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45936.57796469907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45936.57796469907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45936.57796469907</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45936.57796469907</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45936.57796469907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45936.57796469907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45936.57796469907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45936.57796469907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45936.57796469907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45936.57796469907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45936.57796469907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45936.57796469907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45936.57796469907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45936.57796469907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45936.57796469907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45936.57796469907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45936.57796469907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45936.57796469907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45936.57796469907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45936.57796469907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45936.57796469907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45936.57796469907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45936.57796469907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45936.57796469907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45936.57796469907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45936.57796469907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45936.57796469907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45936.57796469907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45936.57796469907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45936.57796469907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45936.57796469907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45936.57796469907</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45936.57796469907</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45936.57796469907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45936.57796469907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45936.57796469907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45936.57796469907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45936.57796469907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45936.57796469907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45936.57796469907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45936.57796469907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45936.57796469907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45936.57796469907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45936.57796469907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45936.57796469907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45936.57796469907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45936.57796469907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45936.57796469907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45936.57796469907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45936.57796469907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45936.57796469907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45936.57796469907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45936.57796469907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45936.57796469907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45936.57796469907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45936.57796469907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45936.57796469907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45936.57796469907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45936.57796469907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45936.57796469907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45936.57796469907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45936.57796469907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45936.57796469907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45936.57796469907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45936.57796469907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45936.57796469907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45936.57796469907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45936.57796469907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45936.57796469907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45936.57796469907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45936.57796469907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45936.57796469907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45936.57796469907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45936.57796469907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45936.57796469907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45936.57796469907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45936.57796469907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45936.57796469907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45936.57796469907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45936.57796469907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45936.57796469907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45936.57796469907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45936.57796469907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45936.57796469907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45936.57796469907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45936.57796469907</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45936.57796469907</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2"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tabSelected="1" workbookViewId="0">
      <selection activeCell="D12" sqref="D12"/>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9.8051174768479541</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45936.57796469907</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2.6969924768491182</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1.6357193286967231</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45936.57796469907</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45936.57796469907</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45936.57796469907</v>
      </c>
      <c r="H8" s="124"/>
      <c r="I8" s="120" t="str">
        <f>IFERROR(VLOOKUP(D8,DB!A:F,6,0),"")</f>
        <v/>
      </c>
      <c r="J8" s="119" t="str">
        <f>IFERROR(VLOOKUP(D8,DB!A:G,7,0),"")</f>
        <v/>
      </c>
      <c r="K8" s="125"/>
      <c r="L8" s="126" t="str">
        <f>IFERROR(VLOOKUP(D8,DB!A:I,9,0),"")</f>
        <v/>
      </c>
    </row>
    <row r="9" spans="1:16383" ht="31.5" customHeight="1">
      <c r="A9" s="121"/>
      <c r="B9" s="120" t="str">
        <f>IFERROR(VLOOKUP(D9,DB!A:K,11,0),"")</f>
        <v/>
      </c>
      <c r="C9" s="140"/>
      <c r="D9" s="140"/>
      <c r="E9" s="123"/>
      <c r="F9" s="124"/>
      <c r="G9" s="89">
        <f ca="1">IFERROR(NOW()-F9,"-")</f>
        <v>45936.57796469907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0"/>
      <c r="E10" s="123"/>
      <c r="F10" s="124"/>
      <c r="G10" s="89">
        <f ca="1">IFERROR(NOW()-F10,"-")</f>
        <v>45936.57796469907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45936.57796469907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0"/>
      <c r="E12" s="123"/>
      <c r="F12" s="124"/>
      <c r="G12" s="89">
        <f ca="1">IFERROR(NOW()-F12,"-")</f>
        <v>45936.57796469907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45936.57796469907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45936.57796469907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45936.57796469907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45936.57796469907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45936.57796469907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45936.57796469907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45936.57796469907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45936.57796469907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45936.57796469907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45936.57796469907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45936.57796469907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45936.57796469907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45936.57796469907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45936.57796469907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45936.57796469907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45936.57796469907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45936.57796469907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45936.57796469907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45936.57796469907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45936.57796469907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45936.57796469907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45936.57796469907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45936.57796469907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45936.57796469907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45936.57796469907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45936.57796469907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45936.57796469907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45936.57796469907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45936.57796469907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45936.57796469907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45936.57796469907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45936.57796469907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45936.57796469907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45936.57796469907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45936.57796469907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45936.57796469907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45936.57796469907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45936.57796469907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45936.57796469907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45936.57796469907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45936.57796469907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45936.57796469907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45936.57796469907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45936.57796469907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45936.57796469907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45936.57796469907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45936.57796469907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45936.57796469907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45936.57796469907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45936.57796469907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45936.57796469907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45936.57796469907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45936.57796469907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45936.57796469907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45936.57796469907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45936.57796469907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45936.57796469907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45936.57796469907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45936.57796469907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45936.57796469907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45936.57796469907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45936.57796469907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45936.57796469907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45936.57796469907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45936.57796469907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45936.57796469907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45936.57796469907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45936.57796469907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45936.57796469907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45936.57796469907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45936.57796469907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45936.57796469907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45936.57796469907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45936.57796469907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45936.57796469907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45936.57796469907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45936.57796469907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45936.57796469907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45936.57796469907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45936.57796469907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45936.57796469907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45936.57796469907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45936.57796469907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45936.57796469907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45936.57796469907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45936.57796469907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45936.57796469907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45936.57796469907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45936.57796469907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45936.57796469907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45936.57796469907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45936.57796469907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45936.57796469907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45936.57796469907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45936.57796469907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45936.57796469907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45936.57796469907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45936.57796469907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45936.57796469907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45936.57796469907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45936.57796469907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45936.57796469907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45936.57796469907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45936.57796469907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45936.57796469907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45936.57796469907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45936.57796469907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45936.57796469907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45936.57796469907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45936.57796469907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45936.57796469907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45936.57796469907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45936.57796469907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45936.57796469907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45936.57796469907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45936.57796469907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45936.57796469907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45936.57796469907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45936.57796469907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45936.57796469907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45936.57796469907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45936.57796469907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45936.57796469907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45936.57796469907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45936.57796469907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45936.57796469907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45936.57796469907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45936.57796469907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45936.57796469907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45936.57796469907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45936.57796469907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45936.57796469907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45936.57796469907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45936.57796469907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45936.57796469907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45936.57796469907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45936.57796469907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45936.57796469907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45936.57796469907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45936.57796469907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45936.57796469907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45936.57796469907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45936.57796469907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45936.57796469907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45936.57796469907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45936.57796469907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45936.57796469907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45936.57796469907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45936.57796469907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45936.57796469907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45936.57796469907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45936.57796469907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45936.57796469907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45936.57796469907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45936.57796469907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45936.57796469907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45936.57796469907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45936.57796469907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45936.57796469907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45936.57796469907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45936.57796469907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45936.57796469907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45936.57796469907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45936.57796469907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45936.57796469907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45936.57796469907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45936.57796469907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45936.57796469907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45936.57796469907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45936.57796469907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45936.57796469907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45936.57796469907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45936.57796469907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45936.57796469907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45936.57796469907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45936.57796469907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45936.57796469907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45936.57796469907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45936.57796469907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45936.57796469907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45936.57796469907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45936.57796469907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45936.57796469907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45936.57796469907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45936.57796469907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45936.57796469907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45936.57796469907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45936.57796469907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45936.57796469907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45936.57796469907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45936.57796469907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45936.57796469907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45936.57796469907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45936.57796469907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45936.57796469907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45936.57796469907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45936.57796469907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45936.57796469907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45936.57796469907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45936.57796469907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45936.57796469907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45936.57796469907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45936.57796469907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45936.57796469907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45936.57796469907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45936.57796469907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45936.57796469907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45936.57796469907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45936.57796469907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45936.57796469907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45936.57796469907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45936.57796469907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45936.57796469907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45936.57796469907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45936.57796469907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45936.57796469907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45936.57796469907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45936.57796469907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45936.57796469907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45936.57796469907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45936.57796469907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45936.57796469907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45936.57796469907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45936.57796469907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45936.57796469907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45936.57796469907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45936.57796469907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45936.57796469907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45936.57796469907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45936.57796469907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45936.57796469907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45936.57796469907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45936.57796469907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45936.57796469907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45936.57796469907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45936.57796469907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45936.57796469907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45936.57796469907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45936.57796469907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45936.57796469907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45936.57796469907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45936.57796469907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45936.57796469907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45936.57796469907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45936.57796469907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45936.57796469907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45936.57796469907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45936.57796469907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45936.57796469907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45936.57796469907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45936.57796469907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45936.57796469907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45936.57796469907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45936.57796469907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45936.57796469907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45936.57796469907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45936.57796469907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45936.57796469907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45936.57796469907</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2025-10-06T10:52:22Z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